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(104 weeks)" sheetId="1" r:id="rId4"/>
    <sheet state="visible" name="Forecasts (hold-out)" sheetId="2" r:id="rId5"/>
    <sheet state="visible" name="Results" sheetId="3" r:id="rId6"/>
    <sheet state="visible" name="Notes" sheetId="4" r:id="rId7"/>
  </sheets>
  <definedNames/>
  <calcPr/>
  <extLst>
    <ext uri="GoogleSheetsCustomDataVersion2">
      <go:sheetsCustomData xmlns:go="http://customooxmlschemas.google.com/" r:id="rId8" roundtripDataChecksum="N4XlvBriIObf6p1+KQ3d32M2fkhxU9Sne28E8ZCvaUU="/>
    </ext>
  </extLst>
</workbook>
</file>

<file path=xl/sharedStrings.xml><?xml version="1.0" encoding="utf-8"?>
<sst xmlns="http://schemas.openxmlformats.org/spreadsheetml/2006/main" count="278" uniqueCount="168">
  <si>
    <t>One SKU, 104 weeks of weekly demand with promotion, post-promotion, holiday and price flags</t>
  </si>
  <si>
    <t>13-week hold-out: actual demand and each method's forecast</t>
  </si>
  <si>
    <t>Six methods on one SKU: hold-out WMAPE (weeks 92 to 104)</t>
  </si>
  <si>
    <t>How the data was built</t>
  </si>
  <si>
    <t>Synthetic example data built for the DemandForecast.ai time series forecasting post. Weeks 1 to 91 are the training window; weeks 92 to 104 are the 13-week hold-out.</t>
  </si>
  <si>
    <t>Synthetic weekly demand for one SKU: base of 1,000 units a week with a mild upward trend of about 10% a year, annual seasonality peaking in late November and bottoming in February (plus or minus 22%), a 55% uplift in promotion weeks followed by a 20% dip the week after, a 12% uplift in holiday weeks, a shelf price increase from $24.99 to $25.99 after week 60, and 6% random noise.</t>
  </si>
  <si>
    <t>Method</t>
  </si>
  <si>
    <t>How each method was run</t>
  </si>
  <si>
    <t>Naive: last training week repeated. Seasonal naive: the same week 52 weeks earlier. Moving average: mean of the last four training weeks, held flat. Simple exponential smoothing: statsmodels, parameters estimated. Holt-Winters: additive damped trend, multiplicative seasonality with a 52-week period, seasonal indices initialized from the first 52 weeks. ARIMA: seasonal ARIMA(1,1,1)(0,1,0)[52]. ML with drivers: gradient boosting (scikit-learn HistGradientBoostingRegressor, depth 3, 400 trees, learning rate 0.05) on trend, Fourier seasonal terms, last year's demand, promo, post-promo, holiday and price. ML without drivers: the same model with promo, post-promo, holiday and price removed.</t>
  </si>
  <si>
    <t>How to score</t>
  </si>
  <si>
    <t>WMAPE = sum of absolute errors over the 13 hold-out weeks divided by sum of actual demand. Bias = (sum of forecasts minus sum of actuals) divided by sum of actuals; positive means over-forecast.</t>
  </si>
  <si>
    <t>Source</t>
  </si>
  <si>
    <t>DemandForecast.ai, Time series forecasting for demand: six methods on one SKU, and where each breaks. https://demandforecast.ai/blog/time-series-forecasting/</t>
  </si>
  <si>
    <t>What it assumes</t>
  </si>
  <si>
    <t>Hold-out WMAPE</t>
  </si>
  <si>
    <t>Best for</t>
  </si>
  <si>
    <t>Breaks when</t>
  </si>
  <si>
    <t>Naive</t>
  </si>
  <si>
    <t>Next week equals last week</t>
  </si>
  <si>
    <t>Forecasts were produced from the training window only (weeks 1 to 91) and are pasted as values; error columns and WMAPE are formulas.</t>
  </si>
  <si>
    <t>Week</t>
  </si>
  <si>
    <t>Week ending</t>
  </si>
  <si>
    <t>Demand (units)</t>
  </si>
  <si>
    <t>Promo week (1/0)</t>
  </si>
  <si>
    <t>Post-promo week (1/0)</t>
  </si>
  <si>
    <t>Holiday week (1/0)</t>
  </si>
  <si>
    <t>Shelf price ($)</t>
  </si>
  <si>
    <t>Window</t>
  </si>
  <si>
    <t>Actual</t>
  </si>
  <si>
    <t>Promo</t>
  </si>
  <si>
    <t>Holiday</t>
  </si>
  <si>
    <t>Seasonal naive</t>
  </si>
  <si>
    <t>Moving average (4-week)</t>
  </si>
  <si>
    <t>Very short horizons on stable items</t>
  </si>
  <si>
    <t>Simple exponential smoothing</t>
  </si>
  <si>
    <t>Anything changes: season, trend, promotion</t>
  </si>
  <si>
    <t>Holt-Winters</t>
  </si>
  <si>
    <t>ARIMA (seasonal)</t>
  </si>
  <si>
    <t>This week equals the same week last year</t>
  </si>
  <si>
    <t>ML with drivers (gradient boosting)</t>
  </si>
  <si>
    <t>ML without drivers</t>
  </si>
  <si>
    <t>A quick seasonal baseline to beat</t>
  </si>
  <si>
    <t>Promotions move dates; demand level shifts year over year</t>
  </si>
  <si>
    <t>Demand is the recent average plus noise</t>
  </si>
  <si>
    <t>Flat, noisy items</t>
  </si>
  <si>
    <t>Trend or seasonality; the average lags every turn</t>
  </si>
  <si>
    <t>Level, trend and a repeating seasonal pattern, each updated as data arrives</t>
  </si>
  <si>
    <t>Seasonal items with two or more years of history</t>
  </si>
  <si>
    <t>Promotions are baked into last year's seasonal index; calendar shifts</t>
  </si>
  <si>
    <t>Future values depend on recent values and recent errors, with a seasonal difference</t>
  </si>
  <si>
    <t>Stable series where autocorrelation carries information</t>
  </si>
  <si>
    <t>Short history; one-off events; needs tuning per series</t>
  </si>
  <si>
    <t>Demand is a function of known drivers (promo, price, holiday, season, trend)</t>
  </si>
  <si>
    <t>Promoted, priced and seasonal items where drivers are known in advance</t>
  </si>
  <si>
    <t>Drivers are missing or wrong; structural breaks with no history</t>
  </si>
  <si>
    <t>Reference rows</t>
  </si>
  <si>
    <t>2024-10-06</t>
  </si>
  <si>
    <t>train</t>
  </si>
  <si>
    <t>2024-10-13</t>
  </si>
  <si>
    <t>2024-10-20</t>
  </si>
  <si>
    <t>2024-10-27</t>
  </si>
  <si>
    <t>ML without drivers (same model, drivers removed)</t>
  </si>
  <si>
    <t>2024-11-03</t>
  </si>
  <si>
    <t>2024-11-10</t>
  </si>
  <si>
    <t>2024-11-17</t>
  </si>
  <si>
    <t>2024-11-24</t>
  </si>
  <si>
    <t>Absolute error by week</t>
  </si>
  <si>
    <t>2024-12-01</t>
  </si>
  <si>
    <t>2024-12-08</t>
  </si>
  <si>
    <t>2024-12-15</t>
  </si>
  <si>
    <t>2024-12-22</t>
  </si>
  <si>
    <t>2024-12-29</t>
  </si>
  <si>
    <t>2025-01-05</t>
  </si>
  <si>
    <t>2025-01-12</t>
  </si>
  <si>
    <t>2025-01-19</t>
  </si>
  <si>
    <t>2025-01-26</t>
  </si>
  <si>
    <t>2025-02-02</t>
  </si>
  <si>
    <t>2025-02-09</t>
  </si>
  <si>
    <t>2025-02-16</t>
  </si>
  <si>
    <t>2025-02-23</t>
  </si>
  <si>
    <t>2025-03-02</t>
  </si>
  <si>
    <t>2025-03-09</t>
  </si>
  <si>
    <t>2025-03-16</t>
  </si>
  <si>
    <t>2025-03-23</t>
  </si>
  <si>
    <t>2025-03-30</t>
  </si>
  <si>
    <t>2025-04-06</t>
  </si>
  <si>
    <t>2025-04-13</t>
  </si>
  <si>
    <t>2025-04-20</t>
  </si>
  <si>
    <t>2025-04-27</t>
  </si>
  <si>
    <t>2025-05-04</t>
  </si>
  <si>
    <t>2025-05-11</t>
  </si>
  <si>
    <t>2025-05-18</t>
  </si>
  <si>
    <t>2025-05-25</t>
  </si>
  <si>
    <t>2025-06-01</t>
  </si>
  <si>
    <t>2025-06-08</t>
  </si>
  <si>
    <t>2025-06-15</t>
  </si>
  <si>
    <t>2025-06-22</t>
  </si>
  <si>
    <t>2025-06-29</t>
  </si>
  <si>
    <t>2025-07-06</t>
  </si>
  <si>
    <t>2025-07-13</t>
  </si>
  <si>
    <t>2025-07-20</t>
  </si>
  <si>
    <t>2025-07-27</t>
  </si>
  <si>
    <t>2025-08-03</t>
  </si>
  <si>
    <t>2025-08-10</t>
  </si>
  <si>
    <t>2025-08-17</t>
  </si>
  <si>
    <t>2025-08-24</t>
  </si>
  <si>
    <t>2025-08-31</t>
  </si>
  <si>
    <t>2025-09-07</t>
  </si>
  <si>
    <t>2025-09-14</t>
  </si>
  <si>
    <t>2025-09-21</t>
  </si>
  <si>
    <t>2025-09-28</t>
  </si>
  <si>
    <t>2025-10-05</t>
  </si>
  <si>
    <t>2025-10-12</t>
  </si>
  <si>
    <t>2025-10-19</t>
  </si>
  <si>
    <t>2025-10-26</t>
  </si>
  <si>
    <t>2025-11-02</t>
  </si>
  <si>
    <t>2025-11-09</t>
  </si>
  <si>
    <t>2025-11-16</t>
  </si>
  <si>
    <t>2025-11-23</t>
  </si>
  <si>
    <t>2025-11-30</t>
  </si>
  <si>
    <t>2025-12-07</t>
  </si>
  <si>
    <t>2025-12-14</t>
  </si>
  <si>
    <t>2025-12-21</t>
  </si>
  <si>
    <t>2025-12-28</t>
  </si>
  <si>
    <t>2026-01-04</t>
  </si>
  <si>
    <t>2026-01-11</t>
  </si>
  <si>
    <t>2026-01-18</t>
  </si>
  <si>
    <t>2026-01-25</t>
  </si>
  <si>
    <t>2026-02-01</t>
  </si>
  <si>
    <t>2026-02-08</t>
  </si>
  <si>
    <t>2026-02-15</t>
  </si>
  <si>
    <t>2026-02-22</t>
  </si>
  <si>
    <t>2026-03-01</t>
  </si>
  <si>
    <t>2026-03-08</t>
  </si>
  <si>
    <t>2026-03-15</t>
  </si>
  <si>
    <t>2026-03-22</t>
  </si>
  <si>
    <t>2026-03-29</t>
  </si>
  <si>
    <t>2026-04-05</t>
  </si>
  <si>
    <t>2026-04-12</t>
  </si>
  <si>
    <t>2026-04-19</t>
  </si>
  <si>
    <t>2026-04-26</t>
  </si>
  <si>
    <t>2026-05-03</t>
  </si>
  <si>
    <t>2026-05-10</t>
  </si>
  <si>
    <t>2026-05-17</t>
  </si>
  <si>
    <t>2026-05-24</t>
  </si>
  <si>
    <t>2026-05-31</t>
  </si>
  <si>
    <t>2026-06-07</t>
  </si>
  <si>
    <t>2026-06-14</t>
  </si>
  <si>
    <t>2026-06-21</t>
  </si>
  <si>
    <t>2026-06-28</t>
  </si>
  <si>
    <t>2026-07-05</t>
  </si>
  <si>
    <t>hold-out</t>
  </si>
  <si>
    <t>2026-07-12</t>
  </si>
  <si>
    <t>2026-07-19</t>
  </si>
  <si>
    <t>2026-07-26</t>
  </si>
  <si>
    <t>2026-08-02</t>
  </si>
  <si>
    <t>2026-08-09</t>
  </si>
  <si>
    <t>2026-08-16</t>
  </si>
  <si>
    <t>2026-08-23</t>
  </si>
  <si>
    <t>2026-08-30</t>
  </si>
  <si>
    <t>2026-09-06</t>
  </si>
  <si>
    <t>2026-09-13</t>
  </si>
  <si>
    <t>2026-09-20</t>
  </si>
  <si>
    <t>2026-09-27</t>
  </si>
  <si>
    <t>Sum of absolute error</t>
  </si>
  <si>
    <t>WMAPE</t>
  </si>
  <si>
    <t>Bias (sum forecast minus sum actual, over sum actual)</t>
  </si>
  <si>
    <t>Worst week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</si>
</sst>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\+0.0%;\-0.0%"/>
  </numFmts>
  <fonts count="7">
    <font>
      <sz val="11.0"/>
      <color theme="1"/>
      <name val="Calibri"/>
      <scheme val="minor"/>
    </font>
    <font>
      <b/>
      <sz val="14.0"/>
      <color rgb="FF23433D"/>
      <name val="Archivo"/>
    </font>
    <font>
      <b/>
      <sz val="11.0"/>
      <color theme="1"/>
      <name val="Archivo"/>
    </font>
    <font>
      <sz val="11.0"/>
      <color theme="1"/>
      <name val="Archivo"/>
    </font>
    <font>
      <b/>
      <sz val="11.0"/>
      <color rgb="FFFFFFFF"/>
      <name val="Archivo"/>
    </font>
    <font>
      <i/>
      <sz val="10.0"/>
      <color theme="1"/>
      <name val="Archivo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23433D"/>
        <bgColor rgb="FF23433D"/>
      </patternFill>
    </fill>
    <fill>
      <patternFill patternType="solid">
        <fgColor rgb="FFEBF7E8"/>
        <bgColor rgb="FFEBF7E8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shrinkToFit="0" vertical="top" wrapText="1"/>
    </xf>
    <xf borderId="1" fillId="2" fontId="4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shrinkToFit="0" vertical="bottom" wrapText="0"/>
    </xf>
    <xf borderId="0" fillId="0" fontId="2" numFmtId="164" xfId="0" applyAlignment="1" applyFont="1" applyNumberFormat="1">
      <alignment shrinkToFit="0" vertical="top" wrapText="1"/>
    </xf>
    <xf borderId="0" fillId="0" fontId="3" numFmtId="0" xfId="0" applyAlignment="1" applyFont="1">
      <alignment shrinkToFit="0" vertical="bottom" wrapText="0"/>
    </xf>
    <xf borderId="0" fillId="0" fontId="6" numFmtId="0" xfId="0" applyFont="1"/>
    <xf borderId="0" fillId="0" fontId="2" numFmtId="0" xfId="0" applyAlignment="1" applyFont="1">
      <alignment shrinkToFit="0" vertical="bottom" wrapText="0"/>
    </xf>
    <xf borderId="0" fillId="0" fontId="3" numFmtId="2" xfId="0" applyAlignment="1" applyFont="1" applyNumberFormat="1">
      <alignment shrinkToFit="0" vertical="bottom" wrapText="0"/>
    </xf>
    <xf borderId="0" fillId="0" fontId="3" numFmtId="164" xfId="0" applyAlignment="1" applyFont="1" applyNumberFormat="1">
      <alignment shrinkToFit="0" vertical="bottom" wrapText="0"/>
    </xf>
    <xf borderId="1" fillId="3" fontId="3" numFmtId="0" xfId="0" applyAlignment="1" applyBorder="1" applyFill="1" applyFont="1">
      <alignment shrinkToFit="0" vertical="bottom" wrapText="0"/>
    </xf>
    <xf borderId="1" fillId="3" fontId="3" numFmtId="2" xfId="0" applyAlignment="1" applyBorder="1" applyFill="1" applyFont="1" applyNumberFormat="1">
      <alignment shrinkToFit="0" vertical="bottom" wrapText="0"/>
    </xf>
    <xf borderId="0" fillId="0" fontId="2" numFmtId="164" xfId="0" applyAlignment="1" applyFont="1" applyNumberFormat="1">
      <alignment shrinkToFit="0" vertical="bottom" wrapText="0"/>
    </xf>
    <xf borderId="0" fillId="0" fontId="3" numFmtId="165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3</xdr:row>
      <xdr:rowOff>0</xdr:rowOff>
    </xdr:from>
    <xdr:ext cx="571500" cy="1047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7.0"/>
    <col customWidth="1" min="2" max="2" width="13.0"/>
    <col customWidth="1" min="3" max="4" width="14.0"/>
    <col customWidth="1" min="5" max="5" width="18.0"/>
    <col customWidth="1" min="6" max="6" width="16.0"/>
    <col customWidth="1" min="7" max="7" width="13.0"/>
    <col customWidth="1" min="8" max="8" width="10.0"/>
    <col customWidth="1" min="9" max="26" width="8.71"/>
  </cols>
  <sheetData>
    <row r="1">
      <c r="A1" s="1" t="s">
        <v>0</v>
      </c>
    </row>
    <row r="2">
      <c r="A2" s="5" t="s">
        <v>4</v>
      </c>
    </row>
    <row r="4" ht="31.5" customHeight="1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J4" s="8"/>
    </row>
    <row r="5">
      <c r="A5" s="7">
        <v>1.0</v>
      </c>
      <c r="B5" s="7" t="s">
        <v>56</v>
      </c>
      <c r="C5" s="7">
        <v>1122.0</v>
      </c>
      <c r="D5" s="7">
        <v>0.0</v>
      </c>
      <c r="E5" s="7">
        <v>0.0</v>
      </c>
      <c r="F5" s="7">
        <v>0.0</v>
      </c>
      <c r="G5" s="10">
        <v>24.99</v>
      </c>
      <c r="H5" s="7" t="s">
        <v>57</v>
      </c>
    </row>
    <row r="6">
      <c r="A6" s="7">
        <v>2.0</v>
      </c>
      <c r="B6" s="7" t="s">
        <v>58</v>
      </c>
      <c r="C6" s="7">
        <v>1057.0</v>
      </c>
      <c r="D6" s="7">
        <v>0.0</v>
      </c>
      <c r="E6" s="7">
        <v>0.0</v>
      </c>
      <c r="F6" s="7">
        <v>0.0</v>
      </c>
      <c r="G6" s="10">
        <v>24.99</v>
      </c>
      <c r="H6" s="7" t="s">
        <v>57</v>
      </c>
    </row>
    <row r="7">
      <c r="A7" s="7">
        <v>3.0</v>
      </c>
      <c r="B7" s="7" t="s">
        <v>59</v>
      </c>
      <c r="C7" s="7">
        <v>1202.0</v>
      </c>
      <c r="D7" s="7">
        <v>0.0</v>
      </c>
      <c r="E7" s="7">
        <v>0.0</v>
      </c>
      <c r="F7" s="7">
        <v>0.0</v>
      </c>
      <c r="G7" s="10">
        <v>24.99</v>
      </c>
      <c r="H7" s="7" t="s">
        <v>57</v>
      </c>
    </row>
    <row r="8">
      <c r="A8" s="7">
        <v>4.0</v>
      </c>
      <c r="B8" s="7" t="s">
        <v>60</v>
      </c>
      <c r="C8" s="7">
        <v>1238.0</v>
      </c>
      <c r="D8" s="7">
        <v>0.0</v>
      </c>
      <c r="E8" s="7">
        <v>0.0</v>
      </c>
      <c r="F8" s="7">
        <v>0.0</v>
      </c>
      <c r="G8" s="10">
        <v>24.99</v>
      </c>
      <c r="H8" s="7" t="s">
        <v>57</v>
      </c>
    </row>
    <row r="9">
      <c r="A9" s="7">
        <v>5.0</v>
      </c>
      <c r="B9" s="7" t="s">
        <v>62</v>
      </c>
      <c r="C9" s="7">
        <v>1051.0</v>
      </c>
      <c r="D9" s="7">
        <v>0.0</v>
      </c>
      <c r="E9" s="7">
        <v>0.0</v>
      </c>
      <c r="F9" s="7">
        <v>0.0</v>
      </c>
      <c r="G9" s="10">
        <v>24.99</v>
      </c>
      <c r="H9" s="7" t="s">
        <v>57</v>
      </c>
    </row>
    <row r="10">
      <c r="A10" s="7">
        <v>6.0</v>
      </c>
      <c r="B10" s="7" t="s">
        <v>63</v>
      </c>
      <c r="C10" s="7">
        <v>1112.0</v>
      </c>
      <c r="D10" s="7">
        <v>0.0</v>
      </c>
      <c r="E10" s="7">
        <v>0.0</v>
      </c>
      <c r="F10" s="7">
        <v>0.0</v>
      </c>
      <c r="G10" s="10">
        <v>24.99</v>
      </c>
      <c r="H10" s="7" t="s">
        <v>57</v>
      </c>
    </row>
    <row r="11">
      <c r="A11" s="7">
        <v>7.0</v>
      </c>
      <c r="B11" s="7" t="s">
        <v>64</v>
      </c>
      <c r="C11" s="7">
        <v>1230.0</v>
      </c>
      <c r="D11" s="7">
        <v>0.0</v>
      </c>
      <c r="E11" s="7">
        <v>0.0</v>
      </c>
      <c r="F11" s="7">
        <v>0.0</v>
      </c>
      <c r="G11" s="10">
        <v>24.99</v>
      </c>
      <c r="H11" s="7" t="s">
        <v>57</v>
      </c>
    </row>
    <row r="12">
      <c r="A12" s="7">
        <v>8.0</v>
      </c>
      <c r="B12" s="7" t="s">
        <v>65</v>
      </c>
      <c r="C12" s="7">
        <v>1871.0</v>
      </c>
      <c r="D12" s="7">
        <v>1.0</v>
      </c>
      <c r="E12" s="7">
        <v>0.0</v>
      </c>
      <c r="F12" s="7">
        <v>0.0</v>
      </c>
      <c r="G12" s="10">
        <v>19.99</v>
      </c>
      <c r="H12" s="7" t="s">
        <v>57</v>
      </c>
    </row>
    <row r="13">
      <c r="A13" s="7">
        <v>9.0</v>
      </c>
      <c r="B13" s="7" t="s">
        <v>67</v>
      </c>
      <c r="C13" s="7">
        <v>1108.0</v>
      </c>
      <c r="D13" s="7">
        <v>0.0</v>
      </c>
      <c r="E13" s="7">
        <v>1.0</v>
      </c>
      <c r="F13" s="7">
        <v>1.0</v>
      </c>
      <c r="G13" s="10">
        <v>24.99</v>
      </c>
      <c r="H13" s="7" t="s">
        <v>57</v>
      </c>
    </row>
    <row r="14">
      <c r="A14" s="7">
        <v>10.0</v>
      </c>
      <c r="B14" s="7" t="s">
        <v>68</v>
      </c>
      <c r="C14" s="7">
        <v>1178.0</v>
      </c>
      <c r="D14" s="7">
        <v>0.0</v>
      </c>
      <c r="E14" s="7">
        <v>0.0</v>
      </c>
      <c r="F14" s="7">
        <v>0.0</v>
      </c>
      <c r="G14" s="10">
        <v>24.99</v>
      </c>
      <c r="H14" s="7" t="s">
        <v>57</v>
      </c>
    </row>
    <row r="15">
      <c r="A15" s="7">
        <v>11.0</v>
      </c>
      <c r="B15" s="7" t="s">
        <v>69</v>
      </c>
      <c r="C15" s="7">
        <v>1308.0</v>
      </c>
      <c r="D15" s="7">
        <v>0.0</v>
      </c>
      <c r="E15" s="7">
        <v>0.0</v>
      </c>
      <c r="F15" s="7">
        <v>0.0</v>
      </c>
      <c r="G15" s="10">
        <v>24.99</v>
      </c>
      <c r="H15" s="7" t="s">
        <v>57</v>
      </c>
    </row>
    <row r="16">
      <c r="A16" s="7">
        <v>12.0</v>
      </c>
      <c r="B16" s="7" t="s">
        <v>70</v>
      </c>
      <c r="C16" s="7">
        <v>1298.0</v>
      </c>
      <c r="D16" s="7">
        <v>0.0</v>
      </c>
      <c r="E16" s="7">
        <v>0.0</v>
      </c>
      <c r="F16" s="7">
        <v>0.0</v>
      </c>
      <c r="G16" s="10">
        <v>24.99</v>
      </c>
      <c r="H16" s="7" t="s">
        <v>57</v>
      </c>
    </row>
    <row r="17">
      <c r="A17" s="7">
        <v>13.0</v>
      </c>
      <c r="B17" s="7" t="s">
        <v>71</v>
      </c>
      <c r="C17" s="7">
        <v>1388.0</v>
      </c>
      <c r="D17" s="7">
        <v>0.0</v>
      </c>
      <c r="E17" s="7">
        <v>0.0</v>
      </c>
      <c r="F17" s="7">
        <v>1.0</v>
      </c>
      <c r="G17" s="10">
        <v>24.99</v>
      </c>
      <c r="H17" s="7" t="s">
        <v>57</v>
      </c>
    </row>
    <row r="18">
      <c r="A18" s="7">
        <v>14.0</v>
      </c>
      <c r="B18" s="7" t="s">
        <v>72</v>
      </c>
      <c r="C18" s="7">
        <v>1309.0</v>
      </c>
      <c r="D18" s="7">
        <v>0.0</v>
      </c>
      <c r="E18" s="7">
        <v>0.0</v>
      </c>
      <c r="F18" s="7">
        <v>0.0</v>
      </c>
      <c r="G18" s="10">
        <v>24.99</v>
      </c>
      <c r="H18" s="7" t="s">
        <v>57</v>
      </c>
    </row>
    <row r="19">
      <c r="A19" s="7">
        <v>15.0</v>
      </c>
      <c r="B19" s="7" t="s">
        <v>73</v>
      </c>
      <c r="C19" s="7">
        <v>1248.0</v>
      </c>
      <c r="D19" s="7">
        <v>0.0</v>
      </c>
      <c r="E19" s="7">
        <v>0.0</v>
      </c>
      <c r="F19" s="7">
        <v>0.0</v>
      </c>
      <c r="G19" s="10">
        <v>24.99</v>
      </c>
      <c r="H19" s="7" t="s">
        <v>57</v>
      </c>
    </row>
    <row r="20">
      <c r="A20" s="7">
        <v>16.0</v>
      </c>
      <c r="B20" s="7" t="s">
        <v>74</v>
      </c>
      <c r="C20" s="7">
        <v>1138.0</v>
      </c>
      <c r="D20" s="7">
        <v>0.0</v>
      </c>
      <c r="E20" s="7">
        <v>0.0</v>
      </c>
      <c r="F20" s="7">
        <v>0.0</v>
      </c>
      <c r="G20" s="10">
        <v>24.99</v>
      </c>
      <c r="H20" s="7" t="s">
        <v>57</v>
      </c>
    </row>
    <row r="21" ht="15.75" customHeight="1">
      <c r="A21" s="7">
        <v>17.0</v>
      </c>
      <c r="B21" s="7" t="s">
        <v>75</v>
      </c>
      <c r="C21" s="7">
        <v>1209.0</v>
      </c>
      <c r="D21" s="7">
        <v>0.0</v>
      </c>
      <c r="E21" s="7">
        <v>0.0</v>
      </c>
      <c r="F21" s="7">
        <v>0.0</v>
      </c>
      <c r="G21" s="10">
        <v>24.99</v>
      </c>
      <c r="H21" s="7" t="s">
        <v>57</v>
      </c>
    </row>
    <row r="22" ht="15.75" customHeight="1">
      <c r="A22" s="7">
        <v>18.0</v>
      </c>
      <c r="B22" s="7" t="s">
        <v>76</v>
      </c>
      <c r="C22" s="7">
        <v>1096.0</v>
      </c>
      <c r="D22" s="7">
        <v>0.0</v>
      </c>
      <c r="E22" s="7">
        <v>0.0</v>
      </c>
      <c r="F22" s="7">
        <v>0.0</v>
      </c>
      <c r="G22" s="10">
        <v>24.99</v>
      </c>
      <c r="H22" s="7" t="s">
        <v>57</v>
      </c>
    </row>
    <row r="23" ht="15.75" customHeight="1">
      <c r="A23" s="7">
        <v>19.0</v>
      </c>
      <c r="B23" s="7" t="s">
        <v>77</v>
      </c>
      <c r="C23" s="7">
        <v>1202.0</v>
      </c>
      <c r="D23" s="7">
        <v>0.0</v>
      </c>
      <c r="E23" s="7">
        <v>0.0</v>
      </c>
      <c r="F23" s="7">
        <v>0.0</v>
      </c>
      <c r="G23" s="10">
        <v>24.99</v>
      </c>
      <c r="H23" s="7" t="s">
        <v>57</v>
      </c>
    </row>
    <row r="24" ht="15.75" customHeight="1">
      <c r="A24" s="7">
        <v>20.0</v>
      </c>
      <c r="B24" s="7" t="s">
        <v>78</v>
      </c>
      <c r="C24" s="7">
        <v>1729.0</v>
      </c>
      <c r="D24" s="7">
        <v>1.0</v>
      </c>
      <c r="E24" s="7">
        <v>0.0</v>
      </c>
      <c r="F24" s="7">
        <v>0.0</v>
      </c>
      <c r="G24" s="10">
        <v>19.99</v>
      </c>
      <c r="H24" s="7" t="s">
        <v>57</v>
      </c>
    </row>
    <row r="25" ht="15.75" customHeight="1">
      <c r="A25" s="7">
        <v>21.0</v>
      </c>
      <c r="B25" s="7" t="s">
        <v>79</v>
      </c>
      <c r="C25" s="7">
        <v>866.0</v>
      </c>
      <c r="D25" s="7">
        <v>0.0</v>
      </c>
      <c r="E25" s="7">
        <v>1.0</v>
      </c>
      <c r="F25" s="7">
        <v>0.0</v>
      </c>
      <c r="G25" s="10">
        <v>24.99</v>
      </c>
      <c r="H25" s="7" t="s">
        <v>57</v>
      </c>
    </row>
    <row r="26" ht="15.75" customHeight="1">
      <c r="A26" s="7">
        <v>22.0</v>
      </c>
      <c r="B26" s="7" t="s">
        <v>80</v>
      </c>
      <c r="C26" s="7">
        <v>1026.0</v>
      </c>
      <c r="D26" s="7">
        <v>0.0</v>
      </c>
      <c r="E26" s="7">
        <v>0.0</v>
      </c>
      <c r="F26" s="7">
        <v>0.0</v>
      </c>
      <c r="G26" s="10">
        <v>24.99</v>
      </c>
      <c r="H26" s="7" t="s">
        <v>57</v>
      </c>
    </row>
    <row r="27" ht="15.75" customHeight="1">
      <c r="A27" s="7">
        <v>23.0</v>
      </c>
      <c r="B27" s="7" t="s">
        <v>81</v>
      </c>
      <c r="C27" s="7">
        <v>1121.0</v>
      </c>
      <c r="D27" s="7">
        <v>0.0</v>
      </c>
      <c r="E27" s="7">
        <v>0.0</v>
      </c>
      <c r="F27" s="7">
        <v>0.0</v>
      </c>
      <c r="G27" s="10">
        <v>24.99</v>
      </c>
      <c r="H27" s="7" t="s">
        <v>57</v>
      </c>
    </row>
    <row r="28" ht="15.75" customHeight="1">
      <c r="A28" s="7">
        <v>24.0</v>
      </c>
      <c r="B28" s="7" t="s">
        <v>82</v>
      </c>
      <c r="C28" s="7">
        <v>1009.0</v>
      </c>
      <c r="D28" s="7">
        <v>0.0</v>
      </c>
      <c r="E28" s="7">
        <v>0.0</v>
      </c>
      <c r="F28" s="7">
        <v>0.0</v>
      </c>
      <c r="G28" s="10">
        <v>24.99</v>
      </c>
      <c r="H28" s="7" t="s">
        <v>57</v>
      </c>
    </row>
    <row r="29" ht="15.75" customHeight="1">
      <c r="A29" s="7">
        <v>25.0</v>
      </c>
      <c r="B29" s="7" t="s">
        <v>83</v>
      </c>
      <c r="C29" s="7">
        <v>967.0</v>
      </c>
      <c r="D29" s="7">
        <v>0.0</v>
      </c>
      <c r="E29" s="7">
        <v>0.0</v>
      </c>
      <c r="F29" s="7">
        <v>0.0</v>
      </c>
      <c r="G29" s="10">
        <v>24.99</v>
      </c>
      <c r="H29" s="7" t="s">
        <v>57</v>
      </c>
    </row>
    <row r="30" ht="15.75" customHeight="1">
      <c r="A30" s="7">
        <v>26.0</v>
      </c>
      <c r="B30" s="7" t="s">
        <v>84</v>
      </c>
      <c r="C30" s="7">
        <v>948.0</v>
      </c>
      <c r="D30" s="7">
        <v>0.0</v>
      </c>
      <c r="E30" s="7">
        <v>0.0</v>
      </c>
      <c r="F30" s="7">
        <v>0.0</v>
      </c>
      <c r="G30" s="10">
        <v>24.99</v>
      </c>
      <c r="H30" s="7" t="s">
        <v>57</v>
      </c>
    </row>
    <row r="31" ht="15.75" customHeight="1">
      <c r="A31" s="7">
        <v>27.0</v>
      </c>
      <c r="B31" s="7" t="s">
        <v>85</v>
      </c>
      <c r="C31" s="7">
        <v>975.0</v>
      </c>
      <c r="D31" s="7">
        <v>0.0</v>
      </c>
      <c r="E31" s="7">
        <v>0.0</v>
      </c>
      <c r="F31" s="7">
        <v>0.0</v>
      </c>
      <c r="G31" s="10">
        <v>24.99</v>
      </c>
      <c r="H31" s="7" t="s">
        <v>57</v>
      </c>
    </row>
    <row r="32" ht="15.75" customHeight="1">
      <c r="A32" s="7">
        <v>28.0</v>
      </c>
      <c r="B32" s="7" t="s">
        <v>86</v>
      </c>
      <c r="C32" s="7">
        <v>942.0</v>
      </c>
      <c r="D32" s="7">
        <v>0.0</v>
      </c>
      <c r="E32" s="7">
        <v>0.0</v>
      </c>
      <c r="F32" s="7">
        <v>0.0</v>
      </c>
      <c r="G32" s="10">
        <v>24.99</v>
      </c>
      <c r="H32" s="7" t="s">
        <v>57</v>
      </c>
    </row>
    <row r="33" ht="15.75" customHeight="1">
      <c r="A33" s="7">
        <v>29.0</v>
      </c>
      <c r="B33" s="7" t="s">
        <v>87</v>
      </c>
      <c r="C33" s="7">
        <v>924.0</v>
      </c>
      <c r="D33" s="7">
        <v>0.0</v>
      </c>
      <c r="E33" s="7">
        <v>0.0</v>
      </c>
      <c r="F33" s="7">
        <v>0.0</v>
      </c>
      <c r="G33" s="10">
        <v>24.99</v>
      </c>
      <c r="H33" s="7" t="s">
        <v>57</v>
      </c>
    </row>
    <row r="34" ht="15.75" customHeight="1">
      <c r="A34" s="7">
        <v>30.0</v>
      </c>
      <c r="B34" s="7" t="s">
        <v>88</v>
      </c>
      <c r="C34" s="7">
        <v>907.0</v>
      </c>
      <c r="D34" s="7">
        <v>0.0</v>
      </c>
      <c r="E34" s="7">
        <v>0.0</v>
      </c>
      <c r="F34" s="7">
        <v>0.0</v>
      </c>
      <c r="G34" s="10">
        <v>24.99</v>
      </c>
      <c r="H34" s="7" t="s">
        <v>57</v>
      </c>
    </row>
    <row r="35" ht="15.75" customHeight="1">
      <c r="A35" s="7">
        <v>31.0</v>
      </c>
      <c r="B35" s="7" t="s">
        <v>89</v>
      </c>
      <c r="C35" s="7">
        <v>1518.0</v>
      </c>
      <c r="D35" s="7">
        <v>1.0</v>
      </c>
      <c r="E35" s="7">
        <v>0.0</v>
      </c>
      <c r="F35" s="7">
        <v>0.0</v>
      </c>
      <c r="G35" s="10">
        <v>19.99</v>
      </c>
      <c r="H35" s="7" t="s">
        <v>57</v>
      </c>
    </row>
    <row r="36" ht="15.75" customHeight="1">
      <c r="A36" s="7">
        <v>32.0</v>
      </c>
      <c r="B36" s="7" t="s">
        <v>90</v>
      </c>
      <c r="C36" s="7">
        <v>667.0</v>
      </c>
      <c r="D36" s="7">
        <v>0.0</v>
      </c>
      <c r="E36" s="7">
        <v>1.0</v>
      </c>
      <c r="F36" s="7">
        <v>0.0</v>
      </c>
      <c r="G36" s="10">
        <v>24.99</v>
      </c>
      <c r="H36" s="7" t="s">
        <v>57</v>
      </c>
    </row>
    <row r="37" ht="15.75" customHeight="1">
      <c r="A37" s="7">
        <v>33.0</v>
      </c>
      <c r="B37" s="7" t="s">
        <v>91</v>
      </c>
      <c r="C37" s="7">
        <v>819.0</v>
      </c>
      <c r="D37" s="7">
        <v>0.0</v>
      </c>
      <c r="E37" s="7">
        <v>0.0</v>
      </c>
      <c r="F37" s="7">
        <v>0.0</v>
      </c>
      <c r="G37" s="10">
        <v>24.99</v>
      </c>
      <c r="H37" s="7" t="s">
        <v>57</v>
      </c>
    </row>
    <row r="38" ht="15.75" customHeight="1">
      <c r="A38" s="7">
        <v>34.0</v>
      </c>
      <c r="B38" s="7" t="s">
        <v>92</v>
      </c>
      <c r="C38" s="7">
        <v>797.0</v>
      </c>
      <c r="D38" s="7">
        <v>0.0</v>
      </c>
      <c r="E38" s="7">
        <v>0.0</v>
      </c>
      <c r="F38" s="7">
        <v>0.0</v>
      </c>
      <c r="G38" s="10">
        <v>24.99</v>
      </c>
      <c r="H38" s="7" t="s">
        <v>57</v>
      </c>
    </row>
    <row r="39" ht="15.75" customHeight="1">
      <c r="A39" s="7">
        <v>35.0</v>
      </c>
      <c r="B39" s="7" t="s">
        <v>93</v>
      </c>
      <c r="C39" s="7">
        <v>866.0</v>
      </c>
      <c r="D39" s="7">
        <v>0.0</v>
      </c>
      <c r="E39" s="7">
        <v>0.0</v>
      </c>
      <c r="F39" s="7">
        <v>0.0</v>
      </c>
      <c r="G39" s="10">
        <v>24.99</v>
      </c>
      <c r="H39" s="7" t="s">
        <v>57</v>
      </c>
    </row>
    <row r="40" ht="15.75" customHeight="1">
      <c r="A40" s="7">
        <v>36.0</v>
      </c>
      <c r="B40" s="7" t="s">
        <v>94</v>
      </c>
      <c r="C40" s="7">
        <v>891.0</v>
      </c>
      <c r="D40" s="7">
        <v>0.0</v>
      </c>
      <c r="E40" s="7">
        <v>0.0</v>
      </c>
      <c r="F40" s="7">
        <v>0.0</v>
      </c>
      <c r="G40" s="10">
        <v>24.99</v>
      </c>
      <c r="H40" s="7" t="s">
        <v>57</v>
      </c>
    </row>
    <row r="41" ht="15.75" customHeight="1">
      <c r="A41" s="7">
        <v>37.0</v>
      </c>
      <c r="B41" s="7" t="s">
        <v>95</v>
      </c>
      <c r="C41" s="7">
        <v>832.0</v>
      </c>
      <c r="D41" s="7">
        <v>0.0</v>
      </c>
      <c r="E41" s="7">
        <v>0.0</v>
      </c>
      <c r="F41" s="7">
        <v>0.0</v>
      </c>
      <c r="G41" s="10">
        <v>24.99</v>
      </c>
      <c r="H41" s="7" t="s">
        <v>57</v>
      </c>
    </row>
    <row r="42" ht="15.75" customHeight="1">
      <c r="A42" s="7">
        <v>38.0</v>
      </c>
      <c r="B42" s="7" t="s">
        <v>96</v>
      </c>
      <c r="C42" s="7">
        <v>802.0</v>
      </c>
      <c r="D42" s="7">
        <v>0.0</v>
      </c>
      <c r="E42" s="7">
        <v>0.0</v>
      </c>
      <c r="F42" s="7">
        <v>0.0</v>
      </c>
      <c r="G42" s="10">
        <v>24.99</v>
      </c>
      <c r="H42" s="7" t="s">
        <v>57</v>
      </c>
    </row>
    <row r="43" ht="15.75" customHeight="1">
      <c r="A43" s="7">
        <v>39.0</v>
      </c>
      <c r="B43" s="7" t="s">
        <v>97</v>
      </c>
      <c r="C43" s="7">
        <v>812.0</v>
      </c>
      <c r="D43" s="7">
        <v>0.0</v>
      </c>
      <c r="E43" s="7">
        <v>0.0</v>
      </c>
      <c r="F43" s="7">
        <v>0.0</v>
      </c>
      <c r="G43" s="10">
        <v>24.99</v>
      </c>
      <c r="H43" s="7" t="s">
        <v>57</v>
      </c>
    </row>
    <row r="44" ht="15.75" customHeight="1">
      <c r="A44" s="7">
        <v>40.0</v>
      </c>
      <c r="B44" s="7" t="s">
        <v>98</v>
      </c>
      <c r="C44" s="7">
        <v>1010.0</v>
      </c>
      <c r="D44" s="7">
        <v>0.0</v>
      </c>
      <c r="E44" s="7">
        <v>0.0</v>
      </c>
      <c r="F44" s="7">
        <v>1.0</v>
      </c>
      <c r="G44" s="10">
        <v>24.99</v>
      </c>
      <c r="H44" s="7" t="s">
        <v>57</v>
      </c>
    </row>
    <row r="45" ht="15.75" customHeight="1">
      <c r="A45" s="7">
        <v>41.0</v>
      </c>
      <c r="B45" s="7" t="s">
        <v>99</v>
      </c>
      <c r="C45" s="7">
        <v>924.0</v>
      </c>
      <c r="D45" s="7">
        <v>0.0</v>
      </c>
      <c r="E45" s="7">
        <v>0.0</v>
      </c>
      <c r="F45" s="7">
        <v>0.0</v>
      </c>
      <c r="G45" s="10">
        <v>24.99</v>
      </c>
      <c r="H45" s="7" t="s">
        <v>57</v>
      </c>
    </row>
    <row r="46" ht="15.75" customHeight="1">
      <c r="A46" s="7">
        <v>42.0</v>
      </c>
      <c r="B46" s="7" t="s">
        <v>100</v>
      </c>
      <c r="C46" s="7">
        <v>1447.0</v>
      </c>
      <c r="D46" s="7">
        <v>1.0</v>
      </c>
      <c r="E46" s="7">
        <v>0.0</v>
      </c>
      <c r="F46" s="7">
        <v>0.0</v>
      </c>
      <c r="G46" s="10">
        <v>19.99</v>
      </c>
      <c r="H46" s="7" t="s">
        <v>57</v>
      </c>
    </row>
    <row r="47" ht="15.75" customHeight="1">
      <c r="A47" s="7">
        <v>43.0</v>
      </c>
      <c r="B47" s="7" t="s">
        <v>101</v>
      </c>
      <c r="C47" s="7">
        <v>711.0</v>
      </c>
      <c r="D47" s="7">
        <v>0.0</v>
      </c>
      <c r="E47" s="7">
        <v>1.0</v>
      </c>
      <c r="F47" s="7">
        <v>0.0</v>
      </c>
      <c r="G47" s="10">
        <v>24.99</v>
      </c>
      <c r="H47" s="7" t="s">
        <v>57</v>
      </c>
    </row>
    <row r="48" ht="15.75" customHeight="1">
      <c r="A48" s="7">
        <v>44.0</v>
      </c>
      <c r="B48" s="7" t="s">
        <v>102</v>
      </c>
      <c r="C48" s="7">
        <v>964.0</v>
      </c>
      <c r="D48" s="7">
        <v>0.0</v>
      </c>
      <c r="E48" s="7">
        <v>0.0</v>
      </c>
      <c r="F48" s="7">
        <v>0.0</v>
      </c>
      <c r="G48" s="10">
        <v>24.99</v>
      </c>
      <c r="H48" s="7" t="s">
        <v>57</v>
      </c>
    </row>
    <row r="49" ht="15.75" customHeight="1">
      <c r="A49" s="7">
        <v>45.0</v>
      </c>
      <c r="B49" s="7" t="s">
        <v>103</v>
      </c>
      <c r="C49" s="7">
        <v>984.0</v>
      </c>
      <c r="D49" s="7">
        <v>0.0</v>
      </c>
      <c r="E49" s="7">
        <v>0.0</v>
      </c>
      <c r="F49" s="7">
        <v>0.0</v>
      </c>
      <c r="G49" s="10">
        <v>24.99</v>
      </c>
      <c r="H49" s="7" t="s">
        <v>57</v>
      </c>
    </row>
    <row r="50" ht="15.75" customHeight="1">
      <c r="A50" s="7">
        <v>46.0</v>
      </c>
      <c r="B50" s="7" t="s">
        <v>104</v>
      </c>
      <c r="C50" s="7">
        <v>1018.0</v>
      </c>
      <c r="D50" s="7">
        <v>0.0</v>
      </c>
      <c r="E50" s="7">
        <v>0.0</v>
      </c>
      <c r="F50" s="7">
        <v>0.0</v>
      </c>
      <c r="G50" s="10">
        <v>24.99</v>
      </c>
      <c r="H50" s="7" t="s">
        <v>57</v>
      </c>
    </row>
    <row r="51" ht="15.75" customHeight="1">
      <c r="A51" s="7">
        <v>47.0</v>
      </c>
      <c r="B51" s="7" t="s">
        <v>105</v>
      </c>
      <c r="C51" s="7">
        <v>1089.0</v>
      </c>
      <c r="D51" s="7">
        <v>0.0</v>
      </c>
      <c r="E51" s="7">
        <v>0.0</v>
      </c>
      <c r="F51" s="7">
        <v>0.0</v>
      </c>
      <c r="G51" s="10">
        <v>24.99</v>
      </c>
      <c r="H51" s="7" t="s">
        <v>57</v>
      </c>
    </row>
    <row r="52" ht="15.75" customHeight="1">
      <c r="A52" s="7">
        <v>48.0</v>
      </c>
      <c r="B52" s="7" t="s">
        <v>106</v>
      </c>
      <c r="C52" s="7">
        <v>1079.0</v>
      </c>
      <c r="D52" s="7">
        <v>0.0</v>
      </c>
      <c r="E52" s="7">
        <v>0.0</v>
      </c>
      <c r="F52" s="7">
        <v>0.0</v>
      </c>
      <c r="G52" s="10">
        <v>24.99</v>
      </c>
      <c r="H52" s="7" t="s">
        <v>57</v>
      </c>
    </row>
    <row r="53" ht="15.75" customHeight="1">
      <c r="A53" s="7">
        <v>49.0</v>
      </c>
      <c r="B53" s="7" t="s">
        <v>107</v>
      </c>
      <c r="C53" s="7">
        <v>1278.0</v>
      </c>
      <c r="D53" s="7">
        <v>0.0</v>
      </c>
      <c r="E53" s="7">
        <v>0.0</v>
      </c>
      <c r="F53" s="7">
        <v>1.0</v>
      </c>
      <c r="G53" s="10">
        <v>24.99</v>
      </c>
      <c r="H53" s="7" t="s">
        <v>57</v>
      </c>
    </row>
    <row r="54" ht="15.75" customHeight="1">
      <c r="A54" s="7">
        <v>50.0</v>
      </c>
      <c r="B54" s="7" t="s">
        <v>108</v>
      </c>
      <c r="C54" s="7">
        <v>1132.0</v>
      </c>
      <c r="D54" s="7">
        <v>0.0</v>
      </c>
      <c r="E54" s="7">
        <v>0.0</v>
      </c>
      <c r="F54" s="7">
        <v>0.0</v>
      </c>
      <c r="G54" s="10">
        <v>24.99</v>
      </c>
      <c r="H54" s="7" t="s">
        <v>57</v>
      </c>
    </row>
    <row r="55" ht="15.75" customHeight="1">
      <c r="A55" s="7">
        <v>51.0</v>
      </c>
      <c r="B55" s="7" t="s">
        <v>109</v>
      </c>
      <c r="C55" s="7">
        <v>1178.0</v>
      </c>
      <c r="D55" s="7">
        <v>0.0</v>
      </c>
      <c r="E55" s="7">
        <v>0.0</v>
      </c>
      <c r="F55" s="7">
        <v>0.0</v>
      </c>
      <c r="G55" s="10">
        <v>24.99</v>
      </c>
      <c r="H55" s="7" t="s">
        <v>57</v>
      </c>
    </row>
    <row r="56" ht="15.75" customHeight="1">
      <c r="A56" s="7">
        <v>52.0</v>
      </c>
      <c r="B56" s="7" t="s">
        <v>110</v>
      </c>
      <c r="C56" s="7">
        <v>1233.0</v>
      </c>
      <c r="D56" s="7">
        <v>0.0</v>
      </c>
      <c r="E56" s="7">
        <v>0.0</v>
      </c>
      <c r="F56" s="7">
        <v>0.0</v>
      </c>
      <c r="G56" s="10">
        <v>24.99</v>
      </c>
      <c r="H56" s="7" t="s">
        <v>57</v>
      </c>
    </row>
    <row r="57" ht="15.75" customHeight="1">
      <c r="A57" s="7">
        <v>53.0</v>
      </c>
      <c r="B57" s="7" t="s">
        <v>111</v>
      </c>
      <c r="C57" s="7">
        <v>1721.0</v>
      </c>
      <c r="D57" s="7">
        <v>1.0</v>
      </c>
      <c r="E57" s="7">
        <v>0.0</v>
      </c>
      <c r="F57" s="7">
        <v>0.0</v>
      </c>
      <c r="G57" s="10">
        <v>19.99</v>
      </c>
      <c r="H57" s="7" t="s">
        <v>57</v>
      </c>
    </row>
    <row r="58" ht="15.75" customHeight="1">
      <c r="A58" s="7">
        <v>54.0</v>
      </c>
      <c r="B58" s="7" t="s">
        <v>112</v>
      </c>
      <c r="C58" s="7">
        <v>976.0</v>
      </c>
      <c r="D58" s="7">
        <v>0.0</v>
      </c>
      <c r="E58" s="7">
        <v>1.0</v>
      </c>
      <c r="F58" s="7">
        <v>0.0</v>
      </c>
      <c r="G58" s="10">
        <v>24.99</v>
      </c>
      <c r="H58" s="7" t="s">
        <v>57</v>
      </c>
    </row>
    <row r="59" ht="15.75" customHeight="1">
      <c r="A59" s="7">
        <v>55.0</v>
      </c>
      <c r="B59" s="7" t="s">
        <v>113</v>
      </c>
      <c r="C59" s="7">
        <v>1234.0</v>
      </c>
      <c r="D59" s="7">
        <v>0.0</v>
      </c>
      <c r="E59" s="7">
        <v>0.0</v>
      </c>
      <c r="F59" s="7">
        <v>0.0</v>
      </c>
      <c r="G59" s="10">
        <v>24.99</v>
      </c>
      <c r="H59" s="7" t="s">
        <v>57</v>
      </c>
    </row>
    <row r="60" ht="15.75" customHeight="1">
      <c r="A60" s="7">
        <v>56.0</v>
      </c>
      <c r="B60" s="7" t="s">
        <v>114</v>
      </c>
      <c r="C60" s="7">
        <v>1243.0</v>
      </c>
      <c r="D60" s="7">
        <v>0.0</v>
      </c>
      <c r="E60" s="7">
        <v>0.0</v>
      </c>
      <c r="F60" s="7">
        <v>0.0</v>
      </c>
      <c r="G60" s="10">
        <v>24.99</v>
      </c>
      <c r="H60" s="7" t="s">
        <v>57</v>
      </c>
    </row>
    <row r="61" ht="15.75" customHeight="1">
      <c r="A61" s="7">
        <v>57.0</v>
      </c>
      <c r="B61" s="7" t="s">
        <v>115</v>
      </c>
      <c r="C61" s="7">
        <v>1292.0</v>
      </c>
      <c r="D61" s="7">
        <v>0.0</v>
      </c>
      <c r="E61" s="7">
        <v>0.0</v>
      </c>
      <c r="F61" s="7">
        <v>0.0</v>
      </c>
      <c r="G61" s="10">
        <v>24.99</v>
      </c>
      <c r="H61" s="7" t="s">
        <v>57</v>
      </c>
    </row>
    <row r="62" ht="15.75" customHeight="1">
      <c r="A62" s="7">
        <v>58.0</v>
      </c>
      <c r="B62" s="7" t="s">
        <v>116</v>
      </c>
      <c r="C62" s="7">
        <v>1450.0</v>
      </c>
      <c r="D62" s="7">
        <v>0.0</v>
      </c>
      <c r="E62" s="7">
        <v>0.0</v>
      </c>
      <c r="F62" s="7">
        <v>0.0</v>
      </c>
      <c r="G62" s="10">
        <v>24.99</v>
      </c>
      <c r="H62" s="7" t="s">
        <v>57</v>
      </c>
    </row>
    <row r="63" ht="15.75" customHeight="1">
      <c r="A63" s="7">
        <v>59.0</v>
      </c>
      <c r="B63" s="7" t="s">
        <v>117</v>
      </c>
      <c r="C63" s="7">
        <v>1276.0</v>
      </c>
      <c r="D63" s="7">
        <v>0.0</v>
      </c>
      <c r="E63" s="7">
        <v>0.0</v>
      </c>
      <c r="F63" s="7">
        <v>0.0</v>
      </c>
      <c r="G63" s="10">
        <v>24.99</v>
      </c>
      <c r="H63" s="7" t="s">
        <v>57</v>
      </c>
    </row>
    <row r="64" ht="15.75" customHeight="1">
      <c r="A64" s="7">
        <v>60.0</v>
      </c>
      <c r="B64" s="7" t="s">
        <v>118</v>
      </c>
      <c r="C64" s="7">
        <v>1436.0</v>
      </c>
      <c r="D64" s="7">
        <v>0.0</v>
      </c>
      <c r="E64" s="7">
        <v>0.0</v>
      </c>
      <c r="F64" s="7">
        <v>0.0</v>
      </c>
      <c r="G64" s="10">
        <v>24.99</v>
      </c>
      <c r="H64" s="7" t="s">
        <v>57</v>
      </c>
    </row>
    <row r="65" ht="15.75" customHeight="1">
      <c r="A65" s="7">
        <v>61.0</v>
      </c>
      <c r="B65" s="7" t="s">
        <v>119</v>
      </c>
      <c r="C65" s="7">
        <v>1374.0</v>
      </c>
      <c r="D65" s="7">
        <v>0.0</v>
      </c>
      <c r="E65" s="7">
        <v>0.0</v>
      </c>
      <c r="F65" s="7">
        <v>1.0</v>
      </c>
      <c r="G65" s="10">
        <v>25.99</v>
      </c>
      <c r="H65" s="7" t="s">
        <v>57</v>
      </c>
    </row>
    <row r="66" ht="15.75" customHeight="1">
      <c r="A66" s="7">
        <v>62.0</v>
      </c>
      <c r="B66" s="7" t="s">
        <v>120</v>
      </c>
      <c r="C66" s="7">
        <v>1341.0</v>
      </c>
      <c r="D66" s="7">
        <v>0.0</v>
      </c>
      <c r="E66" s="7">
        <v>0.0</v>
      </c>
      <c r="F66" s="7">
        <v>0.0</v>
      </c>
      <c r="G66" s="10">
        <v>25.99</v>
      </c>
      <c r="H66" s="7" t="s">
        <v>57</v>
      </c>
    </row>
    <row r="67" ht="15.75" customHeight="1">
      <c r="A67" s="7">
        <v>63.0</v>
      </c>
      <c r="B67" s="7" t="s">
        <v>121</v>
      </c>
      <c r="C67" s="7">
        <v>1383.0</v>
      </c>
      <c r="D67" s="7">
        <v>0.0</v>
      </c>
      <c r="E67" s="7">
        <v>0.0</v>
      </c>
      <c r="F67" s="7">
        <v>0.0</v>
      </c>
      <c r="G67" s="10">
        <v>25.99</v>
      </c>
      <c r="H67" s="7" t="s">
        <v>57</v>
      </c>
    </row>
    <row r="68" ht="15.75" customHeight="1">
      <c r="A68" s="7">
        <v>64.0</v>
      </c>
      <c r="B68" s="7" t="s">
        <v>122</v>
      </c>
      <c r="C68" s="7">
        <v>2193.0</v>
      </c>
      <c r="D68" s="7">
        <v>1.0</v>
      </c>
      <c r="E68" s="7">
        <v>0.0</v>
      </c>
      <c r="F68" s="7">
        <v>0.0</v>
      </c>
      <c r="G68" s="10">
        <v>20.79</v>
      </c>
      <c r="H68" s="7" t="s">
        <v>57</v>
      </c>
    </row>
    <row r="69" ht="15.75" customHeight="1">
      <c r="A69" s="7">
        <v>65.0</v>
      </c>
      <c r="B69" s="7" t="s">
        <v>123</v>
      </c>
      <c r="C69" s="7">
        <v>1271.0</v>
      </c>
      <c r="D69" s="7">
        <v>0.0</v>
      </c>
      <c r="E69" s="7">
        <v>1.0</v>
      </c>
      <c r="F69" s="7">
        <v>1.0</v>
      </c>
      <c r="G69" s="10">
        <v>25.99</v>
      </c>
      <c r="H69" s="7" t="s">
        <v>57</v>
      </c>
    </row>
    <row r="70" ht="15.75" customHeight="1">
      <c r="A70" s="7">
        <v>66.0</v>
      </c>
      <c r="B70" s="7" t="s">
        <v>124</v>
      </c>
      <c r="C70" s="7">
        <v>1414.0</v>
      </c>
      <c r="D70" s="7">
        <v>0.0</v>
      </c>
      <c r="E70" s="7">
        <v>0.0</v>
      </c>
      <c r="F70" s="7">
        <v>0.0</v>
      </c>
      <c r="G70" s="10">
        <v>25.99</v>
      </c>
      <c r="H70" s="7" t="s">
        <v>57</v>
      </c>
    </row>
    <row r="71" ht="15.75" customHeight="1">
      <c r="A71" s="7">
        <v>67.0</v>
      </c>
      <c r="B71" s="7" t="s">
        <v>125</v>
      </c>
      <c r="C71" s="7">
        <v>1309.0</v>
      </c>
      <c r="D71" s="7">
        <v>0.0</v>
      </c>
      <c r="E71" s="7">
        <v>0.0</v>
      </c>
      <c r="F71" s="7">
        <v>0.0</v>
      </c>
      <c r="G71" s="10">
        <v>25.99</v>
      </c>
      <c r="H71" s="7" t="s">
        <v>57</v>
      </c>
    </row>
    <row r="72" ht="15.75" customHeight="1">
      <c r="A72" s="7">
        <v>68.0</v>
      </c>
      <c r="B72" s="7" t="s">
        <v>126</v>
      </c>
      <c r="C72" s="7">
        <v>1284.0</v>
      </c>
      <c r="D72" s="7">
        <v>0.0</v>
      </c>
      <c r="E72" s="7">
        <v>0.0</v>
      </c>
      <c r="F72" s="7">
        <v>0.0</v>
      </c>
      <c r="G72" s="10">
        <v>25.99</v>
      </c>
      <c r="H72" s="7" t="s">
        <v>57</v>
      </c>
    </row>
    <row r="73" ht="15.75" customHeight="1">
      <c r="A73" s="7">
        <v>69.0</v>
      </c>
      <c r="B73" s="7" t="s">
        <v>127</v>
      </c>
      <c r="C73" s="7">
        <v>1369.0</v>
      </c>
      <c r="D73" s="7">
        <v>0.0</v>
      </c>
      <c r="E73" s="7">
        <v>0.0</v>
      </c>
      <c r="F73" s="7">
        <v>0.0</v>
      </c>
      <c r="G73" s="10">
        <v>25.99</v>
      </c>
      <c r="H73" s="7" t="s">
        <v>57</v>
      </c>
    </row>
    <row r="74" ht="15.75" customHeight="1">
      <c r="A74" s="7">
        <v>70.0</v>
      </c>
      <c r="B74" s="7" t="s">
        <v>128</v>
      </c>
      <c r="C74" s="7">
        <v>1266.0</v>
      </c>
      <c r="D74" s="7">
        <v>0.0</v>
      </c>
      <c r="E74" s="7">
        <v>0.0</v>
      </c>
      <c r="F74" s="7">
        <v>0.0</v>
      </c>
      <c r="G74" s="10">
        <v>25.99</v>
      </c>
      <c r="H74" s="7" t="s">
        <v>57</v>
      </c>
    </row>
    <row r="75" ht="15.75" customHeight="1">
      <c r="A75" s="7">
        <v>71.0</v>
      </c>
      <c r="B75" s="7" t="s">
        <v>129</v>
      </c>
      <c r="C75" s="7">
        <v>1160.0</v>
      </c>
      <c r="D75" s="7">
        <v>0.0</v>
      </c>
      <c r="E75" s="7">
        <v>0.0</v>
      </c>
      <c r="F75" s="7">
        <v>0.0</v>
      </c>
      <c r="G75" s="10">
        <v>25.99</v>
      </c>
      <c r="H75" s="7" t="s">
        <v>57</v>
      </c>
    </row>
    <row r="76" ht="15.75" customHeight="1">
      <c r="A76" s="7">
        <v>72.0</v>
      </c>
      <c r="B76" s="7" t="s">
        <v>130</v>
      </c>
      <c r="C76" s="7">
        <v>1147.0</v>
      </c>
      <c r="D76" s="7">
        <v>0.0</v>
      </c>
      <c r="E76" s="7">
        <v>0.0</v>
      </c>
      <c r="F76" s="7">
        <v>0.0</v>
      </c>
      <c r="G76" s="10">
        <v>25.99</v>
      </c>
      <c r="H76" s="7" t="s">
        <v>57</v>
      </c>
    </row>
    <row r="77" ht="15.75" customHeight="1">
      <c r="A77" s="7">
        <v>73.0</v>
      </c>
      <c r="B77" s="7" t="s">
        <v>131</v>
      </c>
      <c r="C77" s="7">
        <v>1138.0</v>
      </c>
      <c r="D77" s="7">
        <v>0.0</v>
      </c>
      <c r="E77" s="7">
        <v>0.0</v>
      </c>
      <c r="F77" s="7">
        <v>0.0</v>
      </c>
      <c r="G77" s="10">
        <v>25.99</v>
      </c>
      <c r="H77" s="7" t="s">
        <v>57</v>
      </c>
    </row>
    <row r="78" ht="15.75" customHeight="1">
      <c r="A78" s="7">
        <v>74.0</v>
      </c>
      <c r="B78" s="7" t="s">
        <v>132</v>
      </c>
      <c r="C78" s="7">
        <v>1211.0</v>
      </c>
      <c r="D78" s="7">
        <v>0.0</v>
      </c>
      <c r="E78" s="7">
        <v>0.0</v>
      </c>
      <c r="F78" s="7">
        <v>0.0</v>
      </c>
      <c r="G78" s="10">
        <v>25.99</v>
      </c>
      <c r="H78" s="7" t="s">
        <v>57</v>
      </c>
    </row>
    <row r="79" ht="15.75" customHeight="1">
      <c r="A79" s="7">
        <v>75.0</v>
      </c>
      <c r="B79" s="7" t="s">
        <v>133</v>
      </c>
      <c r="C79" s="7">
        <v>1795.0</v>
      </c>
      <c r="D79" s="7">
        <v>1.0</v>
      </c>
      <c r="E79" s="7">
        <v>0.0</v>
      </c>
      <c r="F79" s="7">
        <v>0.0</v>
      </c>
      <c r="G79" s="10">
        <v>20.79</v>
      </c>
      <c r="H79" s="7" t="s">
        <v>57</v>
      </c>
    </row>
    <row r="80" ht="15.75" customHeight="1">
      <c r="A80" s="7">
        <v>76.0</v>
      </c>
      <c r="B80" s="7" t="s">
        <v>134</v>
      </c>
      <c r="C80" s="7">
        <v>933.0</v>
      </c>
      <c r="D80" s="7">
        <v>0.0</v>
      </c>
      <c r="E80" s="7">
        <v>1.0</v>
      </c>
      <c r="F80" s="7">
        <v>0.0</v>
      </c>
      <c r="G80" s="10">
        <v>25.99</v>
      </c>
      <c r="H80" s="7" t="s">
        <v>57</v>
      </c>
    </row>
    <row r="81" ht="15.75" customHeight="1">
      <c r="A81" s="7">
        <v>77.0</v>
      </c>
      <c r="B81" s="7" t="s">
        <v>135</v>
      </c>
      <c r="C81" s="7">
        <v>1063.0</v>
      </c>
      <c r="D81" s="7">
        <v>0.0</v>
      </c>
      <c r="E81" s="7">
        <v>0.0</v>
      </c>
      <c r="F81" s="7">
        <v>0.0</v>
      </c>
      <c r="G81" s="10">
        <v>25.99</v>
      </c>
      <c r="H81" s="7" t="s">
        <v>57</v>
      </c>
    </row>
    <row r="82" ht="15.75" customHeight="1">
      <c r="A82" s="7">
        <v>78.0</v>
      </c>
      <c r="B82" s="7" t="s">
        <v>136</v>
      </c>
      <c r="C82" s="7">
        <v>1074.0</v>
      </c>
      <c r="D82" s="7">
        <v>0.0</v>
      </c>
      <c r="E82" s="7">
        <v>0.0</v>
      </c>
      <c r="F82" s="7">
        <v>0.0</v>
      </c>
      <c r="G82" s="10">
        <v>25.99</v>
      </c>
      <c r="H82" s="7" t="s">
        <v>57</v>
      </c>
    </row>
    <row r="83" ht="15.75" customHeight="1">
      <c r="A83" s="7">
        <v>79.0</v>
      </c>
      <c r="B83" s="7" t="s">
        <v>137</v>
      </c>
      <c r="C83" s="7">
        <v>1077.0</v>
      </c>
      <c r="D83" s="7">
        <v>0.0</v>
      </c>
      <c r="E83" s="7">
        <v>0.0</v>
      </c>
      <c r="F83" s="7">
        <v>0.0</v>
      </c>
      <c r="G83" s="10">
        <v>25.99</v>
      </c>
      <c r="H83" s="7" t="s">
        <v>57</v>
      </c>
    </row>
    <row r="84" ht="15.75" customHeight="1">
      <c r="A84" s="7">
        <v>80.0</v>
      </c>
      <c r="B84" s="7" t="s">
        <v>138</v>
      </c>
      <c r="C84" s="7">
        <v>994.0</v>
      </c>
      <c r="D84" s="7">
        <v>0.0</v>
      </c>
      <c r="E84" s="7">
        <v>0.0</v>
      </c>
      <c r="F84" s="7">
        <v>0.0</v>
      </c>
      <c r="G84" s="10">
        <v>25.99</v>
      </c>
      <c r="H84" s="7" t="s">
        <v>57</v>
      </c>
    </row>
    <row r="85" ht="15.75" customHeight="1">
      <c r="A85" s="7">
        <v>81.0</v>
      </c>
      <c r="B85" s="7" t="s">
        <v>139</v>
      </c>
      <c r="C85" s="7">
        <v>1018.0</v>
      </c>
      <c r="D85" s="7">
        <v>0.0</v>
      </c>
      <c r="E85" s="7">
        <v>0.0</v>
      </c>
      <c r="F85" s="7">
        <v>0.0</v>
      </c>
      <c r="G85" s="10">
        <v>25.99</v>
      </c>
      <c r="H85" s="7" t="s">
        <v>57</v>
      </c>
    </row>
    <row r="86" ht="15.75" customHeight="1">
      <c r="A86" s="7">
        <v>82.0</v>
      </c>
      <c r="B86" s="7" t="s">
        <v>140</v>
      </c>
      <c r="C86" s="7">
        <v>932.0</v>
      </c>
      <c r="D86" s="7">
        <v>0.0</v>
      </c>
      <c r="E86" s="7">
        <v>0.0</v>
      </c>
      <c r="F86" s="7">
        <v>0.0</v>
      </c>
      <c r="G86" s="10">
        <v>25.99</v>
      </c>
      <c r="H86" s="7" t="s">
        <v>57</v>
      </c>
    </row>
    <row r="87" ht="15.75" customHeight="1">
      <c r="A87" s="7">
        <v>83.0</v>
      </c>
      <c r="B87" s="7" t="s">
        <v>141</v>
      </c>
      <c r="C87" s="7">
        <v>932.0</v>
      </c>
      <c r="D87" s="7">
        <v>0.0</v>
      </c>
      <c r="E87" s="7">
        <v>0.0</v>
      </c>
      <c r="F87" s="7">
        <v>0.0</v>
      </c>
      <c r="G87" s="10">
        <v>25.99</v>
      </c>
      <c r="H87" s="7" t="s">
        <v>57</v>
      </c>
    </row>
    <row r="88" ht="15.75" customHeight="1">
      <c r="A88" s="7">
        <v>84.0</v>
      </c>
      <c r="B88" s="7" t="s">
        <v>142</v>
      </c>
      <c r="C88" s="7">
        <v>917.0</v>
      </c>
      <c r="D88" s="7">
        <v>0.0</v>
      </c>
      <c r="E88" s="7">
        <v>0.0</v>
      </c>
      <c r="F88" s="7">
        <v>0.0</v>
      </c>
      <c r="G88" s="10">
        <v>25.99</v>
      </c>
      <c r="H88" s="7" t="s">
        <v>57</v>
      </c>
    </row>
    <row r="89" ht="15.75" customHeight="1">
      <c r="A89" s="7">
        <v>85.0</v>
      </c>
      <c r="B89" s="7" t="s">
        <v>143</v>
      </c>
      <c r="C89" s="7">
        <v>1335.0</v>
      </c>
      <c r="D89" s="7">
        <v>1.0</v>
      </c>
      <c r="E89" s="7">
        <v>0.0</v>
      </c>
      <c r="F89" s="7">
        <v>0.0</v>
      </c>
      <c r="G89" s="10">
        <v>20.79</v>
      </c>
      <c r="H89" s="7" t="s">
        <v>57</v>
      </c>
    </row>
    <row r="90" ht="15.75" customHeight="1">
      <c r="A90" s="7">
        <v>86.0</v>
      </c>
      <c r="B90" s="7" t="s">
        <v>144</v>
      </c>
      <c r="C90" s="7">
        <v>758.0</v>
      </c>
      <c r="D90" s="7">
        <v>0.0</v>
      </c>
      <c r="E90" s="7">
        <v>1.0</v>
      </c>
      <c r="F90" s="7">
        <v>0.0</v>
      </c>
      <c r="G90" s="10">
        <v>25.99</v>
      </c>
      <c r="H90" s="7" t="s">
        <v>57</v>
      </c>
    </row>
    <row r="91" ht="15.75" customHeight="1">
      <c r="A91" s="7">
        <v>87.0</v>
      </c>
      <c r="B91" s="7" t="s">
        <v>145</v>
      </c>
      <c r="C91" s="7">
        <v>890.0</v>
      </c>
      <c r="D91" s="7">
        <v>0.0</v>
      </c>
      <c r="E91" s="7">
        <v>0.0</v>
      </c>
      <c r="F91" s="7">
        <v>0.0</v>
      </c>
      <c r="G91" s="10">
        <v>25.99</v>
      </c>
      <c r="H91" s="7" t="s">
        <v>57</v>
      </c>
    </row>
    <row r="92" ht="15.75" customHeight="1">
      <c r="A92" s="7">
        <v>88.0</v>
      </c>
      <c r="B92" s="7" t="s">
        <v>146</v>
      </c>
      <c r="C92" s="7">
        <v>916.0</v>
      </c>
      <c r="D92" s="7">
        <v>0.0</v>
      </c>
      <c r="E92" s="7">
        <v>0.0</v>
      </c>
      <c r="F92" s="7">
        <v>0.0</v>
      </c>
      <c r="G92" s="10">
        <v>25.99</v>
      </c>
      <c r="H92" s="7" t="s">
        <v>57</v>
      </c>
    </row>
    <row r="93" ht="15.75" customHeight="1">
      <c r="A93" s="7">
        <v>89.0</v>
      </c>
      <c r="B93" s="7" t="s">
        <v>147</v>
      </c>
      <c r="C93" s="7">
        <v>946.0</v>
      </c>
      <c r="D93" s="7">
        <v>0.0</v>
      </c>
      <c r="E93" s="7">
        <v>0.0</v>
      </c>
      <c r="F93" s="7">
        <v>0.0</v>
      </c>
      <c r="G93" s="10">
        <v>25.99</v>
      </c>
      <c r="H93" s="7" t="s">
        <v>57</v>
      </c>
    </row>
    <row r="94" ht="15.75" customHeight="1">
      <c r="A94" s="7">
        <v>90.0</v>
      </c>
      <c r="B94" s="7" t="s">
        <v>148</v>
      </c>
      <c r="C94" s="7">
        <v>951.0</v>
      </c>
      <c r="D94" s="7">
        <v>0.0</v>
      </c>
      <c r="E94" s="7">
        <v>0.0</v>
      </c>
      <c r="F94" s="7">
        <v>0.0</v>
      </c>
      <c r="G94" s="10">
        <v>25.99</v>
      </c>
      <c r="H94" s="7" t="s">
        <v>57</v>
      </c>
    </row>
    <row r="95" ht="15.75" customHeight="1">
      <c r="A95" s="7">
        <v>91.0</v>
      </c>
      <c r="B95" s="7" t="s">
        <v>149</v>
      </c>
      <c r="C95" s="7">
        <v>975.0</v>
      </c>
      <c r="D95" s="7">
        <v>0.0</v>
      </c>
      <c r="E95" s="7">
        <v>0.0</v>
      </c>
      <c r="F95" s="7">
        <v>0.0</v>
      </c>
      <c r="G95" s="10">
        <v>25.99</v>
      </c>
      <c r="H95" s="7" t="s">
        <v>57</v>
      </c>
    </row>
    <row r="96" ht="15.75" customHeight="1">
      <c r="A96" s="12">
        <v>92.0</v>
      </c>
      <c r="B96" s="12" t="s">
        <v>150</v>
      </c>
      <c r="C96" s="12">
        <v>1060.0</v>
      </c>
      <c r="D96" s="12">
        <v>0.0</v>
      </c>
      <c r="E96" s="12">
        <v>0.0</v>
      </c>
      <c r="F96" s="12">
        <v>1.0</v>
      </c>
      <c r="G96" s="13">
        <v>25.99</v>
      </c>
      <c r="H96" s="12" t="s">
        <v>151</v>
      </c>
    </row>
    <row r="97" ht="15.75" customHeight="1">
      <c r="A97" s="12">
        <v>93.0</v>
      </c>
      <c r="B97" s="12" t="s">
        <v>152</v>
      </c>
      <c r="C97" s="12">
        <v>945.0</v>
      </c>
      <c r="D97" s="12">
        <v>0.0</v>
      </c>
      <c r="E97" s="12">
        <v>0.0</v>
      </c>
      <c r="F97" s="12">
        <v>0.0</v>
      </c>
      <c r="G97" s="13">
        <v>25.99</v>
      </c>
      <c r="H97" s="12" t="s">
        <v>151</v>
      </c>
    </row>
    <row r="98" ht="15.75" customHeight="1">
      <c r="A98" s="12">
        <v>94.0</v>
      </c>
      <c r="B98" s="12" t="s">
        <v>153</v>
      </c>
      <c r="C98" s="12">
        <v>986.0</v>
      </c>
      <c r="D98" s="12">
        <v>0.0</v>
      </c>
      <c r="E98" s="12">
        <v>0.0</v>
      </c>
      <c r="F98" s="12">
        <v>0.0</v>
      </c>
      <c r="G98" s="13">
        <v>25.99</v>
      </c>
      <c r="H98" s="12" t="s">
        <v>151</v>
      </c>
    </row>
    <row r="99" ht="15.75" customHeight="1">
      <c r="A99" s="12">
        <v>95.0</v>
      </c>
      <c r="B99" s="12" t="s">
        <v>154</v>
      </c>
      <c r="C99" s="12">
        <v>912.0</v>
      </c>
      <c r="D99" s="12">
        <v>0.0</v>
      </c>
      <c r="E99" s="12">
        <v>0.0</v>
      </c>
      <c r="F99" s="12">
        <v>0.0</v>
      </c>
      <c r="G99" s="13">
        <v>25.99</v>
      </c>
      <c r="H99" s="12" t="s">
        <v>151</v>
      </c>
    </row>
    <row r="100" ht="15.75" customHeight="1">
      <c r="A100" s="12">
        <v>96.0</v>
      </c>
      <c r="B100" s="12" t="s">
        <v>155</v>
      </c>
      <c r="C100" s="12">
        <v>1474.0</v>
      </c>
      <c r="D100" s="12">
        <v>1.0</v>
      </c>
      <c r="E100" s="12">
        <v>0.0</v>
      </c>
      <c r="F100" s="12">
        <v>0.0</v>
      </c>
      <c r="G100" s="13">
        <v>20.79</v>
      </c>
      <c r="H100" s="12" t="s">
        <v>151</v>
      </c>
    </row>
    <row r="101" ht="15.75" customHeight="1">
      <c r="A101" s="12">
        <v>97.0</v>
      </c>
      <c r="B101" s="12" t="s">
        <v>156</v>
      </c>
      <c r="C101" s="12">
        <v>788.0</v>
      </c>
      <c r="D101" s="12">
        <v>0.0</v>
      </c>
      <c r="E101" s="12">
        <v>1.0</v>
      </c>
      <c r="F101" s="12">
        <v>0.0</v>
      </c>
      <c r="G101" s="13">
        <v>25.99</v>
      </c>
      <c r="H101" s="12" t="s">
        <v>151</v>
      </c>
    </row>
    <row r="102" ht="15.75" customHeight="1">
      <c r="A102" s="12">
        <v>98.0</v>
      </c>
      <c r="B102" s="12" t="s">
        <v>157</v>
      </c>
      <c r="C102" s="12">
        <v>1035.0</v>
      </c>
      <c r="D102" s="12">
        <v>0.0</v>
      </c>
      <c r="E102" s="12">
        <v>0.0</v>
      </c>
      <c r="F102" s="12">
        <v>0.0</v>
      </c>
      <c r="G102" s="13">
        <v>25.99</v>
      </c>
      <c r="H102" s="12" t="s">
        <v>151</v>
      </c>
    </row>
    <row r="103" ht="15.75" customHeight="1">
      <c r="A103" s="12">
        <v>99.0</v>
      </c>
      <c r="B103" s="12" t="s">
        <v>158</v>
      </c>
      <c r="C103" s="12">
        <v>1160.0</v>
      </c>
      <c r="D103" s="12">
        <v>0.0</v>
      </c>
      <c r="E103" s="12">
        <v>0.0</v>
      </c>
      <c r="F103" s="12">
        <v>0.0</v>
      </c>
      <c r="G103" s="13">
        <v>25.99</v>
      </c>
      <c r="H103" s="12" t="s">
        <v>151</v>
      </c>
    </row>
    <row r="104" ht="15.75" customHeight="1">
      <c r="A104" s="12">
        <v>100.0</v>
      </c>
      <c r="B104" s="12" t="s">
        <v>159</v>
      </c>
      <c r="C104" s="12">
        <v>1103.0</v>
      </c>
      <c r="D104" s="12">
        <v>0.0</v>
      </c>
      <c r="E104" s="12">
        <v>0.0</v>
      </c>
      <c r="F104" s="12">
        <v>0.0</v>
      </c>
      <c r="G104" s="13">
        <v>25.99</v>
      </c>
      <c r="H104" s="12" t="s">
        <v>151</v>
      </c>
    </row>
    <row r="105" ht="15.75" customHeight="1">
      <c r="A105" s="12">
        <v>101.0</v>
      </c>
      <c r="B105" s="12" t="s">
        <v>160</v>
      </c>
      <c r="C105" s="12">
        <v>1314.0</v>
      </c>
      <c r="D105" s="12">
        <v>0.0</v>
      </c>
      <c r="E105" s="12">
        <v>0.0</v>
      </c>
      <c r="F105" s="12">
        <v>1.0</v>
      </c>
      <c r="G105" s="13">
        <v>25.99</v>
      </c>
      <c r="H105" s="12" t="s">
        <v>151</v>
      </c>
    </row>
    <row r="106" ht="15.75" customHeight="1">
      <c r="A106" s="12">
        <v>102.0</v>
      </c>
      <c r="B106" s="12" t="s">
        <v>161</v>
      </c>
      <c r="C106" s="12">
        <v>2062.0</v>
      </c>
      <c r="D106" s="12">
        <v>1.0</v>
      </c>
      <c r="E106" s="12">
        <v>0.0</v>
      </c>
      <c r="F106" s="12">
        <v>0.0</v>
      </c>
      <c r="G106" s="13">
        <v>20.79</v>
      </c>
      <c r="H106" s="12" t="s">
        <v>151</v>
      </c>
    </row>
    <row r="107" ht="15.75" customHeight="1">
      <c r="A107" s="12">
        <v>103.0</v>
      </c>
      <c r="B107" s="12" t="s">
        <v>162</v>
      </c>
      <c r="C107" s="12">
        <v>992.0</v>
      </c>
      <c r="D107" s="12">
        <v>0.0</v>
      </c>
      <c r="E107" s="12">
        <v>1.0</v>
      </c>
      <c r="F107" s="12">
        <v>0.0</v>
      </c>
      <c r="G107" s="13">
        <v>25.99</v>
      </c>
      <c r="H107" s="12" t="s">
        <v>151</v>
      </c>
    </row>
    <row r="108" ht="15.75" customHeight="1">
      <c r="A108" s="12">
        <v>104.0</v>
      </c>
      <c r="B108" s="12" t="s">
        <v>163</v>
      </c>
      <c r="C108" s="12">
        <v>1358.0</v>
      </c>
      <c r="D108" s="12">
        <v>0.0</v>
      </c>
      <c r="E108" s="12">
        <v>0.0</v>
      </c>
      <c r="F108" s="12">
        <v>0.0</v>
      </c>
      <c r="G108" s="13">
        <v>25.99</v>
      </c>
      <c r="H108" s="12" t="s">
        <v>151</v>
      </c>
    </row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J4:L4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26.0"/>
    <col customWidth="1" min="2" max="2" width="9.0"/>
    <col customWidth="1" min="3" max="3" width="7.0"/>
    <col customWidth="1" min="4" max="4" width="8.0"/>
    <col customWidth="1" min="5" max="12" width="16.0"/>
    <col customWidth="1" min="13" max="26" width="8.71"/>
  </cols>
  <sheetData>
    <row r="1">
      <c r="A1" s="1" t="s">
        <v>1</v>
      </c>
    </row>
    <row r="2">
      <c r="A2" s="5" t="s">
        <v>19</v>
      </c>
    </row>
    <row r="4" ht="48.0" customHeight="1">
      <c r="A4" s="4" t="s">
        <v>20</v>
      </c>
      <c r="B4" s="4" t="s">
        <v>28</v>
      </c>
      <c r="C4" s="4" t="s">
        <v>29</v>
      </c>
      <c r="D4" s="4" t="s">
        <v>30</v>
      </c>
      <c r="E4" s="4" t="s">
        <v>17</v>
      </c>
      <c r="F4" s="4" t="s">
        <v>31</v>
      </c>
      <c r="G4" s="4" t="s">
        <v>32</v>
      </c>
      <c r="H4" s="4" t="s">
        <v>34</v>
      </c>
      <c r="I4" s="4" t="s">
        <v>36</v>
      </c>
      <c r="J4" s="4" t="s">
        <v>37</v>
      </c>
      <c r="K4" s="4" t="s">
        <v>39</v>
      </c>
      <c r="L4" s="4" t="s">
        <v>40</v>
      </c>
    </row>
    <row r="5">
      <c r="A5" s="7">
        <v>92.0</v>
      </c>
      <c r="B5" s="7">
        <v>1060.0</v>
      </c>
      <c r="C5" s="7">
        <v>0.0</v>
      </c>
      <c r="D5" s="7">
        <v>1.0</v>
      </c>
      <c r="E5" s="7">
        <v>975.0</v>
      </c>
      <c r="F5" s="7">
        <v>1010.0</v>
      </c>
      <c r="G5" s="7">
        <v>947.0</v>
      </c>
      <c r="H5" s="7">
        <v>961.0</v>
      </c>
      <c r="I5" s="7">
        <v>1064.0</v>
      </c>
      <c r="J5" s="7">
        <v>1113.0</v>
      </c>
      <c r="K5" s="7">
        <v>1022.0</v>
      </c>
      <c r="L5" s="7">
        <v>1055.0</v>
      </c>
    </row>
    <row r="6">
      <c r="A6" s="7">
        <v>93.0</v>
      </c>
      <c r="B6" s="7">
        <v>945.0</v>
      </c>
      <c r="C6" s="7">
        <v>0.0</v>
      </c>
      <c r="D6" s="7">
        <v>0.0</v>
      </c>
      <c r="E6" s="7">
        <v>975.0</v>
      </c>
      <c r="F6" s="7">
        <v>924.0</v>
      </c>
      <c r="G6" s="7">
        <v>947.0</v>
      </c>
      <c r="H6" s="7">
        <v>961.0</v>
      </c>
      <c r="I6" s="7">
        <v>973.0</v>
      </c>
      <c r="J6" s="7">
        <v>1033.0</v>
      </c>
      <c r="K6" s="7">
        <v>948.0</v>
      </c>
      <c r="L6" s="7">
        <v>1059.0</v>
      </c>
    </row>
    <row r="7">
      <c r="A7" s="7">
        <v>94.0</v>
      </c>
      <c r="B7" s="7">
        <v>986.0</v>
      </c>
      <c r="C7" s="7">
        <v>0.0</v>
      </c>
      <c r="D7" s="7">
        <v>0.0</v>
      </c>
      <c r="E7" s="7">
        <v>975.0</v>
      </c>
      <c r="F7" s="7">
        <v>1447.0</v>
      </c>
      <c r="G7" s="7">
        <v>947.0</v>
      </c>
      <c r="H7" s="7">
        <v>961.0</v>
      </c>
      <c r="I7" s="7">
        <v>1525.0</v>
      </c>
      <c r="J7" s="7">
        <v>1556.0</v>
      </c>
      <c r="K7" s="7">
        <v>956.0</v>
      </c>
      <c r="L7" s="7">
        <v>1115.0</v>
      </c>
    </row>
    <row r="8">
      <c r="A8" s="7">
        <v>95.0</v>
      </c>
      <c r="B8" s="7">
        <v>912.0</v>
      </c>
      <c r="C8" s="7">
        <v>0.0</v>
      </c>
      <c r="D8" s="7">
        <v>0.0</v>
      </c>
      <c r="E8" s="7">
        <v>975.0</v>
      </c>
      <c r="F8" s="7">
        <v>711.0</v>
      </c>
      <c r="G8" s="7">
        <v>947.0</v>
      </c>
      <c r="H8" s="7">
        <v>961.0</v>
      </c>
      <c r="I8" s="7">
        <v>749.0</v>
      </c>
      <c r="J8" s="7">
        <v>820.0</v>
      </c>
      <c r="K8" s="7">
        <v>973.0</v>
      </c>
      <c r="L8" s="7">
        <v>851.0</v>
      </c>
    </row>
    <row r="9">
      <c r="A9" s="7">
        <v>96.0</v>
      </c>
      <c r="B9" s="7">
        <v>1474.0</v>
      </c>
      <c r="C9" s="7">
        <v>1.0</v>
      </c>
      <c r="D9" s="7">
        <v>0.0</v>
      </c>
      <c r="E9" s="7">
        <v>975.0</v>
      </c>
      <c r="F9" s="7">
        <v>964.0</v>
      </c>
      <c r="G9" s="7">
        <v>947.0</v>
      </c>
      <c r="H9" s="7">
        <v>961.0</v>
      </c>
      <c r="I9" s="7">
        <v>1016.0</v>
      </c>
      <c r="J9" s="7">
        <v>1073.0</v>
      </c>
      <c r="K9" s="7">
        <v>1534.0</v>
      </c>
      <c r="L9" s="7">
        <v>896.0</v>
      </c>
    </row>
    <row r="10">
      <c r="A10" s="7">
        <v>97.0</v>
      </c>
      <c r="B10" s="7">
        <v>788.0</v>
      </c>
      <c r="C10" s="7">
        <v>0.0</v>
      </c>
      <c r="D10" s="7">
        <v>0.0</v>
      </c>
      <c r="E10" s="7">
        <v>975.0</v>
      </c>
      <c r="F10" s="7">
        <v>984.0</v>
      </c>
      <c r="G10" s="7">
        <v>947.0</v>
      </c>
      <c r="H10" s="7">
        <v>961.0</v>
      </c>
      <c r="I10" s="7">
        <v>1037.0</v>
      </c>
      <c r="J10" s="7">
        <v>1093.0</v>
      </c>
      <c r="K10" s="7">
        <v>808.0</v>
      </c>
      <c r="L10" s="7">
        <v>1000.0</v>
      </c>
    </row>
    <row r="11">
      <c r="A11" s="7">
        <v>98.0</v>
      </c>
      <c r="B11" s="7">
        <v>1035.0</v>
      </c>
      <c r="C11" s="7">
        <v>0.0</v>
      </c>
      <c r="D11" s="7">
        <v>0.0</v>
      </c>
      <c r="E11" s="7">
        <v>975.0</v>
      </c>
      <c r="F11" s="7">
        <v>1018.0</v>
      </c>
      <c r="G11" s="7">
        <v>947.0</v>
      </c>
      <c r="H11" s="7">
        <v>961.0</v>
      </c>
      <c r="I11" s="7">
        <v>1073.0</v>
      </c>
      <c r="J11" s="7">
        <v>1127.0</v>
      </c>
      <c r="K11" s="7">
        <v>1036.0</v>
      </c>
      <c r="L11" s="7">
        <v>1061.0</v>
      </c>
    </row>
    <row r="12">
      <c r="A12" s="7">
        <v>99.0</v>
      </c>
      <c r="B12" s="7">
        <v>1160.0</v>
      </c>
      <c r="C12" s="7">
        <v>0.0</v>
      </c>
      <c r="D12" s="7">
        <v>0.0</v>
      </c>
      <c r="E12" s="7">
        <v>975.0</v>
      </c>
      <c r="F12" s="7">
        <v>1089.0</v>
      </c>
      <c r="G12" s="7">
        <v>947.0</v>
      </c>
      <c r="H12" s="7">
        <v>961.0</v>
      </c>
      <c r="I12" s="7">
        <v>1148.0</v>
      </c>
      <c r="J12" s="7">
        <v>1198.0</v>
      </c>
      <c r="K12" s="7">
        <v>1093.0</v>
      </c>
      <c r="L12" s="7">
        <v>1104.0</v>
      </c>
    </row>
    <row r="13">
      <c r="A13" s="7">
        <v>100.0</v>
      </c>
      <c r="B13" s="7">
        <v>1103.0</v>
      </c>
      <c r="C13" s="7">
        <v>0.0</v>
      </c>
      <c r="D13" s="7">
        <v>0.0</v>
      </c>
      <c r="E13" s="7">
        <v>975.0</v>
      </c>
      <c r="F13" s="7">
        <v>1079.0</v>
      </c>
      <c r="G13" s="7">
        <v>947.0</v>
      </c>
      <c r="H13" s="7">
        <v>961.0</v>
      </c>
      <c r="I13" s="7">
        <v>1137.0</v>
      </c>
      <c r="J13" s="7">
        <v>1188.0</v>
      </c>
      <c r="K13" s="7">
        <v>1097.0</v>
      </c>
      <c r="L13" s="7">
        <v>1132.0</v>
      </c>
    </row>
    <row r="14">
      <c r="A14" s="7">
        <v>101.0</v>
      </c>
      <c r="B14" s="7">
        <v>1314.0</v>
      </c>
      <c r="C14" s="7">
        <v>0.0</v>
      </c>
      <c r="D14" s="7">
        <v>1.0</v>
      </c>
      <c r="E14" s="7">
        <v>975.0</v>
      </c>
      <c r="F14" s="7">
        <v>1278.0</v>
      </c>
      <c r="G14" s="7">
        <v>947.0</v>
      </c>
      <c r="H14" s="7">
        <v>961.0</v>
      </c>
      <c r="I14" s="7">
        <v>1347.0</v>
      </c>
      <c r="J14" s="7">
        <v>1387.0</v>
      </c>
      <c r="K14" s="7">
        <v>1237.0</v>
      </c>
      <c r="L14" s="7">
        <v>1358.0</v>
      </c>
    </row>
    <row r="15">
      <c r="A15" s="7">
        <v>102.0</v>
      </c>
      <c r="B15" s="7">
        <v>2062.0</v>
      </c>
      <c r="C15" s="7">
        <v>1.0</v>
      </c>
      <c r="D15" s="7">
        <v>0.0</v>
      </c>
      <c r="E15" s="7">
        <v>975.0</v>
      </c>
      <c r="F15" s="7">
        <v>1132.0</v>
      </c>
      <c r="G15" s="7">
        <v>947.0</v>
      </c>
      <c r="H15" s="7">
        <v>961.0</v>
      </c>
      <c r="I15" s="7">
        <v>1193.0</v>
      </c>
      <c r="J15" s="7">
        <v>1241.0</v>
      </c>
      <c r="K15" s="7">
        <v>1570.0</v>
      </c>
      <c r="L15" s="7">
        <v>1210.0</v>
      </c>
    </row>
    <row r="16">
      <c r="A16" s="7">
        <v>103.0</v>
      </c>
      <c r="B16" s="7">
        <v>992.0</v>
      </c>
      <c r="C16" s="7">
        <v>0.0</v>
      </c>
      <c r="D16" s="7">
        <v>0.0</v>
      </c>
      <c r="E16" s="7">
        <v>975.0</v>
      </c>
      <c r="F16" s="7">
        <v>1178.0</v>
      </c>
      <c r="G16" s="7">
        <v>947.0</v>
      </c>
      <c r="H16" s="7">
        <v>961.0</v>
      </c>
      <c r="I16" s="7">
        <v>1242.0</v>
      </c>
      <c r="J16" s="7">
        <v>1287.0</v>
      </c>
      <c r="K16" s="7">
        <v>980.0</v>
      </c>
      <c r="L16" s="7">
        <v>1302.0</v>
      </c>
    </row>
    <row r="17">
      <c r="A17" s="7">
        <v>104.0</v>
      </c>
      <c r="B17" s="7">
        <v>1358.0</v>
      </c>
      <c r="C17" s="7">
        <v>0.0</v>
      </c>
      <c r="D17" s="7">
        <v>0.0</v>
      </c>
      <c r="E17" s="7">
        <v>975.0</v>
      </c>
      <c r="F17" s="7">
        <v>1233.0</v>
      </c>
      <c r="G17" s="7">
        <v>947.0</v>
      </c>
      <c r="H17" s="7">
        <v>961.0</v>
      </c>
      <c r="I17" s="7">
        <v>1300.0</v>
      </c>
      <c r="J17" s="7">
        <v>1342.0</v>
      </c>
      <c r="K17" s="7">
        <v>1157.0</v>
      </c>
      <c r="L17" s="7">
        <v>1330.0</v>
      </c>
    </row>
    <row r="19">
      <c r="A19" s="9" t="s">
        <v>66</v>
      </c>
    </row>
    <row r="20">
      <c r="A20" s="7">
        <f t="shared" ref="A20:A32" si="2">A5</f>
        <v>92</v>
      </c>
      <c r="E20" s="7">
        <f t="shared" ref="E20:L20" si="1">ABS($B5-E5)</f>
        <v>85</v>
      </c>
      <c r="F20" s="7">
        <f t="shared" si="1"/>
        <v>50</v>
      </c>
      <c r="G20" s="7">
        <f t="shared" si="1"/>
        <v>113</v>
      </c>
      <c r="H20" s="7">
        <f t="shared" si="1"/>
        <v>99</v>
      </c>
      <c r="I20" s="7">
        <f t="shared" si="1"/>
        <v>4</v>
      </c>
      <c r="J20" s="7">
        <f t="shared" si="1"/>
        <v>53</v>
      </c>
      <c r="K20" s="7">
        <f t="shared" si="1"/>
        <v>38</v>
      </c>
      <c r="L20" s="7">
        <f t="shared" si="1"/>
        <v>5</v>
      </c>
    </row>
    <row r="21" ht="15.75" customHeight="1">
      <c r="A21" s="7">
        <f t="shared" si="2"/>
        <v>93</v>
      </c>
      <c r="E21" s="7">
        <f t="shared" ref="E21:L21" si="3">ABS($B6-E6)</f>
        <v>30</v>
      </c>
      <c r="F21" s="7">
        <f t="shared" si="3"/>
        <v>21</v>
      </c>
      <c r="G21" s="7">
        <f t="shared" si="3"/>
        <v>2</v>
      </c>
      <c r="H21" s="7">
        <f t="shared" si="3"/>
        <v>16</v>
      </c>
      <c r="I21" s="7">
        <f t="shared" si="3"/>
        <v>28</v>
      </c>
      <c r="J21" s="7">
        <f t="shared" si="3"/>
        <v>88</v>
      </c>
      <c r="K21" s="7">
        <f t="shared" si="3"/>
        <v>3</v>
      </c>
      <c r="L21" s="7">
        <f t="shared" si="3"/>
        <v>114</v>
      </c>
    </row>
    <row r="22" ht="15.75" customHeight="1">
      <c r="A22" s="7">
        <f t="shared" si="2"/>
        <v>94</v>
      </c>
      <c r="E22" s="7">
        <f t="shared" ref="E22:L22" si="4">ABS($B7-E7)</f>
        <v>11</v>
      </c>
      <c r="F22" s="7">
        <f t="shared" si="4"/>
        <v>461</v>
      </c>
      <c r="G22" s="7">
        <f t="shared" si="4"/>
        <v>39</v>
      </c>
      <c r="H22" s="7">
        <f t="shared" si="4"/>
        <v>25</v>
      </c>
      <c r="I22" s="7">
        <f t="shared" si="4"/>
        <v>539</v>
      </c>
      <c r="J22" s="7">
        <f t="shared" si="4"/>
        <v>570</v>
      </c>
      <c r="K22" s="7">
        <f t="shared" si="4"/>
        <v>30</v>
      </c>
      <c r="L22" s="7">
        <f t="shared" si="4"/>
        <v>129</v>
      </c>
    </row>
    <row r="23" ht="15.75" customHeight="1">
      <c r="A23" s="7">
        <f t="shared" si="2"/>
        <v>95</v>
      </c>
      <c r="E23" s="7">
        <f t="shared" ref="E23:L23" si="5">ABS($B8-E8)</f>
        <v>63</v>
      </c>
      <c r="F23" s="7">
        <f t="shared" si="5"/>
        <v>201</v>
      </c>
      <c r="G23" s="7">
        <f t="shared" si="5"/>
        <v>35</v>
      </c>
      <c r="H23" s="7">
        <f t="shared" si="5"/>
        <v>49</v>
      </c>
      <c r="I23" s="7">
        <f t="shared" si="5"/>
        <v>163</v>
      </c>
      <c r="J23" s="7">
        <f t="shared" si="5"/>
        <v>92</v>
      </c>
      <c r="K23" s="7">
        <f t="shared" si="5"/>
        <v>61</v>
      </c>
      <c r="L23" s="7">
        <f t="shared" si="5"/>
        <v>61</v>
      </c>
    </row>
    <row r="24" ht="15.75" customHeight="1">
      <c r="A24" s="7">
        <f t="shared" si="2"/>
        <v>96</v>
      </c>
      <c r="E24" s="7">
        <f t="shared" ref="E24:L24" si="6">ABS($B9-E9)</f>
        <v>499</v>
      </c>
      <c r="F24" s="7">
        <f t="shared" si="6"/>
        <v>510</v>
      </c>
      <c r="G24" s="7">
        <f t="shared" si="6"/>
        <v>527</v>
      </c>
      <c r="H24" s="7">
        <f t="shared" si="6"/>
        <v>513</v>
      </c>
      <c r="I24" s="7">
        <f t="shared" si="6"/>
        <v>458</v>
      </c>
      <c r="J24" s="7">
        <f t="shared" si="6"/>
        <v>401</v>
      </c>
      <c r="K24" s="7">
        <f t="shared" si="6"/>
        <v>60</v>
      </c>
      <c r="L24" s="7">
        <f t="shared" si="6"/>
        <v>578</v>
      </c>
    </row>
    <row r="25" ht="15.75" customHeight="1">
      <c r="A25" s="7">
        <f t="shared" si="2"/>
        <v>97</v>
      </c>
      <c r="E25" s="7">
        <f t="shared" ref="E25:L25" si="7">ABS($B10-E10)</f>
        <v>187</v>
      </c>
      <c r="F25" s="7">
        <f t="shared" si="7"/>
        <v>196</v>
      </c>
      <c r="G25" s="7">
        <f t="shared" si="7"/>
        <v>159</v>
      </c>
      <c r="H25" s="7">
        <f t="shared" si="7"/>
        <v>173</v>
      </c>
      <c r="I25" s="7">
        <f t="shared" si="7"/>
        <v>249</v>
      </c>
      <c r="J25" s="7">
        <f t="shared" si="7"/>
        <v>305</v>
      </c>
      <c r="K25" s="7">
        <f t="shared" si="7"/>
        <v>20</v>
      </c>
      <c r="L25" s="7">
        <f t="shared" si="7"/>
        <v>212</v>
      </c>
    </row>
    <row r="26" ht="15.75" customHeight="1">
      <c r="A26" s="7">
        <f t="shared" si="2"/>
        <v>98</v>
      </c>
      <c r="E26" s="7">
        <f t="shared" ref="E26:L26" si="8">ABS($B11-E11)</f>
        <v>60</v>
      </c>
      <c r="F26" s="7">
        <f t="shared" si="8"/>
        <v>17</v>
      </c>
      <c r="G26" s="7">
        <f t="shared" si="8"/>
        <v>88</v>
      </c>
      <c r="H26" s="7">
        <f t="shared" si="8"/>
        <v>74</v>
      </c>
      <c r="I26" s="7">
        <f t="shared" si="8"/>
        <v>38</v>
      </c>
      <c r="J26" s="7">
        <f t="shared" si="8"/>
        <v>92</v>
      </c>
      <c r="K26" s="7">
        <f t="shared" si="8"/>
        <v>1</v>
      </c>
      <c r="L26" s="7">
        <f t="shared" si="8"/>
        <v>26</v>
      </c>
    </row>
    <row r="27" ht="15.75" customHeight="1">
      <c r="A27" s="7">
        <f t="shared" si="2"/>
        <v>99</v>
      </c>
      <c r="E27" s="7">
        <f t="shared" ref="E27:L27" si="9">ABS($B12-E12)</f>
        <v>185</v>
      </c>
      <c r="F27" s="7">
        <f t="shared" si="9"/>
        <v>71</v>
      </c>
      <c r="G27" s="7">
        <f t="shared" si="9"/>
        <v>213</v>
      </c>
      <c r="H27" s="7">
        <f t="shared" si="9"/>
        <v>199</v>
      </c>
      <c r="I27" s="7">
        <f t="shared" si="9"/>
        <v>12</v>
      </c>
      <c r="J27" s="7">
        <f t="shared" si="9"/>
        <v>38</v>
      </c>
      <c r="K27" s="7">
        <f t="shared" si="9"/>
        <v>67</v>
      </c>
      <c r="L27" s="7">
        <f t="shared" si="9"/>
        <v>56</v>
      </c>
    </row>
    <row r="28" ht="15.75" customHeight="1">
      <c r="A28" s="7">
        <f t="shared" si="2"/>
        <v>100</v>
      </c>
      <c r="E28" s="7">
        <f t="shared" ref="E28:L28" si="10">ABS($B13-E13)</f>
        <v>128</v>
      </c>
      <c r="F28" s="7">
        <f t="shared" si="10"/>
        <v>24</v>
      </c>
      <c r="G28" s="7">
        <f t="shared" si="10"/>
        <v>156</v>
      </c>
      <c r="H28" s="7">
        <f t="shared" si="10"/>
        <v>142</v>
      </c>
      <c r="I28" s="7">
        <f t="shared" si="10"/>
        <v>34</v>
      </c>
      <c r="J28" s="7">
        <f t="shared" si="10"/>
        <v>85</v>
      </c>
      <c r="K28" s="7">
        <f t="shared" si="10"/>
        <v>6</v>
      </c>
      <c r="L28" s="7">
        <f t="shared" si="10"/>
        <v>29</v>
      </c>
    </row>
    <row r="29" ht="15.75" customHeight="1">
      <c r="A29" s="7">
        <f t="shared" si="2"/>
        <v>101</v>
      </c>
      <c r="E29" s="7">
        <f t="shared" ref="E29:L29" si="11">ABS($B14-E14)</f>
        <v>339</v>
      </c>
      <c r="F29" s="7">
        <f t="shared" si="11"/>
        <v>36</v>
      </c>
      <c r="G29" s="7">
        <f t="shared" si="11"/>
        <v>367</v>
      </c>
      <c r="H29" s="7">
        <f t="shared" si="11"/>
        <v>353</v>
      </c>
      <c r="I29" s="7">
        <f t="shared" si="11"/>
        <v>33</v>
      </c>
      <c r="J29" s="7">
        <f t="shared" si="11"/>
        <v>73</v>
      </c>
      <c r="K29" s="7">
        <f t="shared" si="11"/>
        <v>77</v>
      </c>
      <c r="L29" s="7">
        <f t="shared" si="11"/>
        <v>44</v>
      </c>
    </row>
    <row r="30" ht="15.75" customHeight="1">
      <c r="A30" s="7">
        <f t="shared" si="2"/>
        <v>102</v>
      </c>
      <c r="E30" s="7">
        <f t="shared" ref="E30:L30" si="12">ABS($B15-E15)</f>
        <v>1087</v>
      </c>
      <c r="F30" s="7">
        <f t="shared" si="12"/>
        <v>930</v>
      </c>
      <c r="G30" s="7">
        <f t="shared" si="12"/>
        <v>1115</v>
      </c>
      <c r="H30" s="7">
        <f t="shared" si="12"/>
        <v>1101</v>
      </c>
      <c r="I30" s="7">
        <f t="shared" si="12"/>
        <v>869</v>
      </c>
      <c r="J30" s="7">
        <f t="shared" si="12"/>
        <v>821</v>
      </c>
      <c r="K30" s="7">
        <f t="shared" si="12"/>
        <v>492</v>
      </c>
      <c r="L30" s="7">
        <f t="shared" si="12"/>
        <v>852</v>
      </c>
    </row>
    <row r="31" ht="15.75" customHeight="1">
      <c r="A31" s="7">
        <f t="shared" si="2"/>
        <v>103</v>
      </c>
      <c r="E31" s="7">
        <f t="shared" ref="E31:L31" si="13">ABS($B16-E16)</f>
        <v>17</v>
      </c>
      <c r="F31" s="7">
        <f t="shared" si="13"/>
        <v>186</v>
      </c>
      <c r="G31" s="7">
        <f t="shared" si="13"/>
        <v>45</v>
      </c>
      <c r="H31" s="7">
        <f t="shared" si="13"/>
        <v>31</v>
      </c>
      <c r="I31" s="7">
        <f t="shared" si="13"/>
        <v>250</v>
      </c>
      <c r="J31" s="7">
        <f t="shared" si="13"/>
        <v>295</v>
      </c>
      <c r="K31" s="7">
        <f t="shared" si="13"/>
        <v>12</v>
      </c>
      <c r="L31" s="7">
        <f t="shared" si="13"/>
        <v>310</v>
      </c>
    </row>
    <row r="32" ht="15.75" customHeight="1">
      <c r="A32" s="7">
        <f t="shared" si="2"/>
        <v>104</v>
      </c>
      <c r="E32" s="7">
        <f t="shared" ref="E32:L32" si="14">ABS($B17-E17)</f>
        <v>383</v>
      </c>
      <c r="F32" s="7">
        <f t="shared" si="14"/>
        <v>125</v>
      </c>
      <c r="G32" s="7">
        <f t="shared" si="14"/>
        <v>411</v>
      </c>
      <c r="H32" s="7">
        <f t="shared" si="14"/>
        <v>397</v>
      </c>
      <c r="I32" s="7">
        <f t="shared" si="14"/>
        <v>58</v>
      </c>
      <c r="J32" s="7">
        <f t="shared" si="14"/>
        <v>16</v>
      </c>
      <c r="K32" s="7">
        <f t="shared" si="14"/>
        <v>201</v>
      </c>
      <c r="L32" s="7">
        <f t="shared" si="14"/>
        <v>28</v>
      </c>
    </row>
    <row r="33" ht="15.75" customHeight="1">
      <c r="A33" s="9" t="s">
        <v>164</v>
      </c>
      <c r="E33" s="7">
        <f t="shared" ref="E33:L33" si="15">SUM(E20:E32)</f>
        <v>3074</v>
      </c>
      <c r="F33" s="7">
        <f t="shared" si="15"/>
        <v>2828</v>
      </c>
      <c r="G33" s="7">
        <f t="shared" si="15"/>
        <v>3270</v>
      </c>
      <c r="H33" s="7">
        <f t="shared" si="15"/>
        <v>3172</v>
      </c>
      <c r="I33" s="7">
        <f t="shared" si="15"/>
        <v>2735</v>
      </c>
      <c r="J33" s="7">
        <f t="shared" si="15"/>
        <v>2929</v>
      </c>
      <c r="K33" s="7">
        <f t="shared" si="15"/>
        <v>1068</v>
      </c>
      <c r="L33" s="7">
        <f t="shared" si="15"/>
        <v>2444</v>
      </c>
    </row>
    <row r="34" ht="15.75" customHeight="1">
      <c r="A34" s="9" t="s">
        <v>165</v>
      </c>
      <c r="E34" s="14">
        <f t="shared" ref="E34:L34" si="16">E33/SUM($B$5:$B$17)</f>
        <v>0.2023833037</v>
      </c>
      <c r="F34" s="14">
        <f t="shared" si="16"/>
        <v>0.1861873724</v>
      </c>
      <c r="G34" s="14">
        <f t="shared" si="16"/>
        <v>0.215287379</v>
      </c>
      <c r="H34" s="14">
        <f t="shared" si="16"/>
        <v>0.2088353414</v>
      </c>
      <c r="I34" s="14">
        <f t="shared" si="16"/>
        <v>0.1800645204</v>
      </c>
      <c r="J34" s="14">
        <f t="shared" si="16"/>
        <v>0.1928369215</v>
      </c>
      <c r="K34" s="14">
        <f t="shared" si="16"/>
        <v>0.07031404306</v>
      </c>
      <c r="L34" s="14">
        <f t="shared" si="16"/>
        <v>0.1609059188</v>
      </c>
    </row>
    <row r="35" ht="15.75" customHeight="1">
      <c r="A35" s="9" t="s">
        <v>166</v>
      </c>
      <c r="E35" s="15">
        <f t="shared" ref="E35:L35" si="17">(SUM(E5:E17)-SUM($B$5:$B$17))/SUM($B$5:$B$17)</f>
        <v>-0.1655145171</v>
      </c>
      <c r="F35" s="15">
        <f t="shared" si="17"/>
        <v>-0.07518598986</v>
      </c>
      <c r="G35" s="15">
        <f t="shared" si="17"/>
        <v>-0.1894792284</v>
      </c>
      <c r="H35" s="15">
        <f t="shared" si="17"/>
        <v>-0.1774968727</v>
      </c>
      <c r="I35" s="15">
        <f t="shared" si="17"/>
        <v>-0.0253472908</v>
      </c>
      <c r="J35" s="15">
        <f t="shared" si="17"/>
        <v>0.017710185</v>
      </c>
      <c r="K35" s="15">
        <f t="shared" si="17"/>
        <v>-0.05122127856</v>
      </c>
      <c r="L35" s="15">
        <f t="shared" si="17"/>
        <v>-0.04713937718</v>
      </c>
    </row>
    <row r="36" ht="15.75" customHeight="1">
      <c r="A36" s="9" t="s">
        <v>167</v>
      </c>
      <c r="E36" s="7">
        <f t="shared" ref="E36:L36" si="18">INDEX($A$20:$A$32,MATCH(MAX(E20:E32),E20:E32,0))</f>
        <v>102</v>
      </c>
      <c r="F36" s="7">
        <f t="shared" si="18"/>
        <v>102</v>
      </c>
      <c r="G36" s="7">
        <f t="shared" si="18"/>
        <v>102</v>
      </c>
      <c r="H36" s="7">
        <f t="shared" si="18"/>
        <v>102</v>
      </c>
      <c r="I36" s="7">
        <f t="shared" si="18"/>
        <v>102</v>
      </c>
      <c r="J36" s="7">
        <f t="shared" si="18"/>
        <v>102</v>
      </c>
      <c r="K36" s="7">
        <f t="shared" si="18"/>
        <v>102</v>
      </c>
      <c r="L36" s="7">
        <f t="shared" si="18"/>
        <v>102</v>
      </c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0"/>
    <col customWidth="1" min="2" max="2" width="52.0"/>
    <col customWidth="1" min="3" max="3" width="14.0"/>
    <col customWidth="1" min="4" max="4" width="40.0"/>
    <col customWidth="1" min="5" max="5" width="50.0"/>
    <col customWidth="1" min="6" max="26" width="8.71"/>
  </cols>
  <sheetData>
    <row r="1">
      <c r="A1" s="1" t="s">
        <v>2</v>
      </c>
    </row>
    <row r="3">
      <c r="A3" s="4" t="s">
        <v>6</v>
      </c>
      <c r="B3" s="4" t="s">
        <v>13</v>
      </c>
      <c r="C3" s="4" t="s">
        <v>14</v>
      </c>
      <c r="D3" s="4" t="s">
        <v>15</v>
      </c>
      <c r="E3" s="4" t="s">
        <v>16</v>
      </c>
    </row>
    <row r="4">
      <c r="A4" s="2" t="s">
        <v>17</v>
      </c>
      <c r="B4" s="3" t="s">
        <v>18</v>
      </c>
      <c r="C4" s="6">
        <f>'Forecasts (hold-out)'!E34</f>
        <v>0.2023833037</v>
      </c>
      <c r="D4" s="3" t="s">
        <v>33</v>
      </c>
      <c r="E4" s="3" t="s">
        <v>35</v>
      </c>
    </row>
    <row r="5">
      <c r="A5" s="2" t="s">
        <v>31</v>
      </c>
      <c r="B5" s="3" t="s">
        <v>38</v>
      </c>
      <c r="C5" s="6">
        <f>'Forecasts (hold-out)'!F34</f>
        <v>0.1861873724</v>
      </c>
      <c r="D5" s="3" t="s">
        <v>41</v>
      </c>
      <c r="E5" s="3" t="s">
        <v>42</v>
      </c>
    </row>
    <row r="6">
      <c r="A6" s="2" t="s">
        <v>32</v>
      </c>
      <c r="B6" s="3" t="s">
        <v>43</v>
      </c>
      <c r="C6" s="6">
        <f>'Forecasts (hold-out)'!G34</f>
        <v>0.215287379</v>
      </c>
      <c r="D6" s="3" t="s">
        <v>44</v>
      </c>
      <c r="E6" s="3" t="s">
        <v>45</v>
      </c>
    </row>
    <row r="7">
      <c r="A7" s="2" t="s">
        <v>36</v>
      </c>
      <c r="B7" s="3" t="s">
        <v>46</v>
      </c>
      <c r="C7" s="6">
        <f>'Forecasts (hold-out)'!I34</f>
        <v>0.1800645204</v>
      </c>
      <c r="D7" s="3" t="s">
        <v>47</v>
      </c>
      <c r="E7" s="3" t="s">
        <v>48</v>
      </c>
    </row>
    <row r="8">
      <c r="A8" s="2" t="s">
        <v>37</v>
      </c>
      <c r="B8" s="3" t="s">
        <v>49</v>
      </c>
      <c r="C8" s="6">
        <f>'Forecasts (hold-out)'!J34</f>
        <v>0.1928369215</v>
      </c>
      <c r="D8" s="3" t="s">
        <v>50</v>
      </c>
      <c r="E8" s="3" t="s">
        <v>51</v>
      </c>
    </row>
    <row r="9">
      <c r="A9" s="2" t="s">
        <v>39</v>
      </c>
      <c r="B9" s="3" t="s">
        <v>52</v>
      </c>
      <c r="C9" s="6">
        <f>'Forecasts (hold-out)'!K34</f>
        <v>0.07031404306</v>
      </c>
      <c r="D9" s="3" t="s">
        <v>53</v>
      </c>
      <c r="E9" s="3" t="s">
        <v>54</v>
      </c>
    </row>
    <row r="11">
      <c r="A11" s="9" t="s">
        <v>55</v>
      </c>
    </row>
    <row r="12">
      <c r="A12" s="7" t="s">
        <v>34</v>
      </c>
      <c r="C12" s="11">
        <f>'Forecasts (hold-out)'!H34</f>
        <v>0.2088353414</v>
      </c>
    </row>
    <row r="13">
      <c r="A13" s="7" t="s">
        <v>61</v>
      </c>
      <c r="C13" s="11">
        <f>'Forecasts (hold-out)'!L34</f>
        <v>0.1609059188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0.0"/>
    <col customWidth="1" min="2" max="26" width="8.71"/>
  </cols>
  <sheetData>
    <row r="1">
      <c r="A1" s="2" t="s">
        <v>3</v>
      </c>
    </row>
    <row r="2">
      <c r="A2" s="3" t="s">
        <v>5</v>
      </c>
    </row>
    <row r="3">
      <c r="A3" s="3"/>
    </row>
    <row r="4">
      <c r="A4" s="2" t="s">
        <v>7</v>
      </c>
    </row>
    <row r="5">
      <c r="A5" s="3" t="s">
        <v>8</v>
      </c>
    </row>
    <row r="6">
      <c r="A6" s="3"/>
    </row>
    <row r="7">
      <c r="A7" s="2" t="s">
        <v>9</v>
      </c>
    </row>
    <row r="8">
      <c r="A8" s="3" t="s">
        <v>10</v>
      </c>
    </row>
    <row r="9">
      <c r="A9" s="3"/>
    </row>
    <row r="10">
      <c r="A10" s="2" t="s">
        <v>11</v>
      </c>
    </row>
    <row r="11">
      <c r="A11" s="3" t="s">
        <v>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2026-10-05T22:26:27Z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